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sykorova\Desktop\Rozpočty neoceněné\"/>
    </mc:Choice>
  </mc:AlternateContent>
  <bookViews>
    <workbookView xWindow="0" yWindow="0" windowWidth="0" windowHeight="0"/>
  </bookViews>
  <sheets>
    <sheet name="Rekapitulace stavby" sheetId="1" r:id="rId1"/>
    <sheet name="SO 001 - VEDLEJŠÍ A OSTAT..." sheetId="2" r:id="rId2"/>
    <sheet name="SO 001.1 - VEDLEJŠÍ A OST..." sheetId="3" r:id="rId3"/>
    <sheet name="SO 101.1 - CHODNÍK- Způso..." sheetId="4" r:id="rId4"/>
    <sheet name="SO 101.2 - CHODNÍK- Způso..." sheetId="5" r:id="rId5"/>
    <sheet name="SO 101.3 - CHODNÍK- Nezpů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001 - VEDLEJŠÍ A OSTAT...'!$C$119:$K$137</definedName>
    <definedName name="_xlnm.Print_Area" localSheetId="1">'SO 001 - VEDLEJŠÍ A OSTAT...'!$C$4:$J$76,'SO 001 - VEDLEJŠÍ A OSTAT...'!$C$82:$J$101,'SO 001 - VEDLEJŠÍ A OSTAT...'!$C$107:$K$137</definedName>
    <definedName name="_xlnm.Print_Titles" localSheetId="1">'SO 001 - VEDLEJŠÍ A OSTAT...'!$119:$119</definedName>
    <definedName name="_xlnm._FilterDatabase" localSheetId="2" hidden="1">'SO 001.1 - VEDLEJŠÍ A OST...'!$C$119:$K$130</definedName>
    <definedName name="_xlnm.Print_Area" localSheetId="2">'SO 001.1 - VEDLEJŠÍ A OST...'!$C$4:$J$76,'SO 001.1 - VEDLEJŠÍ A OST...'!$C$82:$J$101,'SO 001.1 - VEDLEJŠÍ A OST...'!$C$107:$K$130</definedName>
    <definedName name="_xlnm.Print_Titles" localSheetId="2">'SO 001.1 - VEDLEJŠÍ A OST...'!$119:$119</definedName>
    <definedName name="_xlnm._FilterDatabase" localSheetId="3" hidden="1">'SO 101.1 - CHODNÍK- Způso...'!$C$123:$K$318</definedName>
    <definedName name="_xlnm.Print_Area" localSheetId="3">'SO 101.1 - CHODNÍK- Způso...'!$C$4:$J$76,'SO 101.1 - CHODNÍK- Způso...'!$C$82:$J$105,'SO 101.1 - CHODNÍK- Způso...'!$C$111:$K$318</definedName>
    <definedName name="_xlnm.Print_Titles" localSheetId="3">'SO 101.1 - CHODNÍK- Způso...'!$123:$123</definedName>
    <definedName name="_xlnm._FilterDatabase" localSheetId="4" hidden="1">'SO 101.2 - CHODNÍK- Způso...'!$C$122:$K$273</definedName>
    <definedName name="_xlnm.Print_Area" localSheetId="4">'SO 101.2 - CHODNÍK- Způso...'!$C$4:$J$76,'SO 101.2 - CHODNÍK- Způso...'!$C$82:$J$104,'SO 101.2 - CHODNÍK- Způso...'!$C$110:$K$273</definedName>
    <definedName name="_xlnm.Print_Titles" localSheetId="4">'SO 101.2 - CHODNÍK- Způso...'!$122:$122</definedName>
    <definedName name="_xlnm._FilterDatabase" localSheetId="5" hidden="1">'SO 101.3 - CHODNÍK- Nezpů...'!$C$121:$K$275</definedName>
    <definedName name="_xlnm.Print_Area" localSheetId="5">'SO 101.3 - CHODNÍK- Nezpů...'!$C$4:$J$76,'SO 101.3 - CHODNÍK- Nezpů...'!$C$82:$J$103,'SO 101.3 - CHODNÍK- Nezpů...'!$C$109:$K$275</definedName>
    <definedName name="_xlnm.Print_Titles" localSheetId="5">'SO 101.3 - CHODNÍK- Nezpů...'!$121:$121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274"/>
  <c r="BH274"/>
  <c r="BG274"/>
  <c r="BF274"/>
  <c r="T274"/>
  <c r="T273"/>
  <c r="R274"/>
  <c r="R273"/>
  <c r="P274"/>
  <c r="P273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119"/>
  <c r="J17"/>
  <c r="J15"/>
  <c r="E15"/>
  <c r="F118"/>
  <c r="J14"/>
  <c r="J12"/>
  <c r="J116"/>
  <c r="E7"/>
  <c r="E112"/>
  <c i="5" r="J37"/>
  <c r="J36"/>
  <c i="1" r="AY98"/>
  <c i="5" r="J35"/>
  <c i="1" r="AX98"/>
  <c i="5" r="BI272"/>
  <c r="BH272"/>
  <c r="BG272"/>
  <c r="BF272"/>
  <c r="T272"/>
  <c r="T271"/>
  <c r="R272"/>
  <c r="R271"/>
  <c r="P272"/>
  <c r="P271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6"/>
  <c r="BH236"/>
  <c r="BG236"/>
  <c r="BF236"/>
  <c r="T236"/>
  <c r="R236"/>
  <c r="P236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120"/>
  <c r="J17"/>
  <c r="J15"/>
  <c r="E15"/>
  <c r="F91"/>
  <c r="J14"/>
  <c r="J12"/>
  <c r="J89"/>
  <c r="E7"/>
  <c r="E113"/>
  <c i="4" r="J37"/>
  <c r="J36"/>
  <c i="1" r="AY97"/>
  <c i="4" r="J35"/>
  <c i="1" r="AX97"/>
  <c i="4" r="BI317"/>
  <c r="BH317"/>
  <c r="BG317"/>
  <c r="BF317"/>
  <c r="T317"/>
  <c r="T316"/>
  <c r="R317"/>
  <c r="R316"/>
  <c r="P317"/>
  <c r="P316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R288"/>
  <c r="P288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T225"/>
  <c r="R226"/>
  <c r="R225"/>
  <c r="P226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1"/>
  <c r="F118"/>
  <c r="E116"/>
  <c r="J92"/>
  <c r="F89"/>
  <c r="E87"/>
  <c r="J21"/>
  <c r="E21"/>
  <c r="J120"/>
  <c r="J20"/>
  <c r="J18"/>
  <c r="E18"/>
  <c r="F121"/>
  <c r="J17"/>
  <c r="J15"/>
  <c r="E15"/>
  <c r="F120"/>
  <c r="J14"/>
  <c r="J12"/>
  <c r="J118"/>
  <c r="E7"/>
  <c r="E114"/>
  <c i="3" r="J130"/>
  <c r="J122"/>
  <c r="J37"/>
  <c r="J36"/>
  <c i="1" r="AY96"/>
  <c i="3" r="J35"/>
  <c i="1" r="AX96"/>
  <c i="3" r="J10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98"/>
  <c r="J117"/>
  <c r="J116"/>
  <c r="F116"/>
  <c r="F114"/>
  <c r="E112"/>
  <c r="J92"/>
  <c r="J91"/>
  <c r="F91"/>
  <c r="F89"/>
  <c r="E87"/>
  <c r="J18"/>
  <c r="E18"/>
  <c r="F117"/>
  <c r="J17"/>
  <c r="J12"/>
  <c r="J89"/>
  <c r="E7"/>
  <c r="E85"/>
  <c i="2" r="J37"/>
  <c r="J36"/>
  <c i="1" r="AY95"/>
  <c i="2" r="J35"/>
  <c i="1" r="AX95"/>
  <c i="2"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6" r="BK274"/>
  <c r="J274"/>
  <c r="BK270"/>
  <c r="J270"/>
  <c r="BK268"/>
  <c r="J268"/>
  <c r="BK264"/>
  <c r="J264"/>
  <c r="BK260"/>
  <c r="J260"/>
  <c r="BK254"/>
  <c r="J254"/>
  <c r="BK249"/>
  <c r="J249"/>
  <c r="BK247"/>
  <c r="J247"/>
  <c r="BK245"/>
  <c r="J245"/>
  <c r="BK241"/>
  <c r="J241"/>
  <c r="BK236"/>
  <c r="J236"/>
  <c r="BK231"/>
  <c r="J231"/>
  <c r="BK228"/>
  <c r="J228"/>
  <c r="BK225"/>
  <c r="J225"/>
  <c r="BK222"/>
  <c r="J222"/>
  <c r="BK218"/>
  <c r="J218"/>
  <c r="J214"/>
  <c r="BK211"/>
  <c r="J208"/>
  <c r="BK205"/>
  <c r="J199"/>
  <c r="J195"/>
  <c r="BK191"/>
  <c r="BK189"/>
  <c r="BK186"/>
  <c r="J186"/>
  <c r="BK181"/>
  <c r="J178"/>
  <c r="J175"/>
  <c r="J173"/>
  <c r="BK169"/>
  <c r="BK164"/>
  <c r="J164"/>
  <c r="BK159"/>
  <c r="J157"/>
  <c r="BK154"/>
  <c r="J149"/>
  <c r="J144"/>
  <c r="J140"/>
  <c r="J138"/>
  <c r="J132"/>
  <c r="J129"/>
  <c r="BK125"/>
  <c i="5" r="J268"/>
  <c r="BK264"/>
  <c r="BK262"/>
  <c r="J260"/>
  <c r="J256"/>
  <c r="BK251"/>
  <c r="J251"/>
  <c r="J236"/>
  <c r="BK230"/>
  <c r="J228"/>
  <c r="J226"/>
  <c r="BK222"/>
  <c r="J217"/>
  <c r="BK213"/>
  <c r="BK210"/>
  <c r="BK207"/>
  <c r="J207"/>
  <c r="J204"/>
  <c r="J200"/>
  <c r="J189"/>
  <c r="BK186"/>
  <c r="J183"/>
  <c r="BK180"/>
  <c r="BK176"/>
  <c r="BK172"/>
  <c r="BK169"/>
  <c r="BK167"/>
  <c r="BK165"/>
  <c r="J165"/>
  <c r="J158"/>
  <c r="BK155"/>
  <c r="J155"/>
  <c r="BK153"/>
  <c r="J153"/>
  <c r="J149"/>
  <c r="BK141"/>
  <c r="J141"/>
  <c r="J137"/>
  <c r="BK133"/>
  <c r="BK130"/>
  <c r="BK126"/>
  <c i="4" r="BK317"/>
  <c r="J317"/>
  <c r="J313"/>
  <c r="BK305"/>
  <c r="BK303"/>
  <c r="J303"/>
  <c r="BK301"/>
  <c r="J297"/>
  <c r="BK292"/>
  <c r="J292"/>
  <c r="BK288"/>
  <c r="J288"/>
  <c r="BK280"/>
  <c r="J280"/>
  <c r="J272"/>
  <c r="BK269"/>
  <c r="J269"/>
  <c r="BK263"/>
  <c r="J261"/>
  <c r="BK259"/>
  <c r="J259"/>
  <c r="BK257"/>
  <c r="J253"/>
  <c r="BK250"/>
  <c r="J250"/>
  <c r="J247"/>
  <c r="BK244"/>
  <c r="BK241"/>
  <c r="BK235"/>
  <c r="J230"/>
  <c r="BK226"/>
  <c r="BK222"/>
  <c r="BK220"/>
  <c r="J217"/>
  <c r="J215"/>
  <c r="J212"/>
  <c r="J209"/>
  <c r="BK206"/>
  <c r="J204"/>
  <c r="BK200"/>
  <c r="J200"/>
  <c r="BK193"/>
  <c r="J193"/>
  <c r="BK190"/>
  <c r="J190"/>
  <c r="BK188"/>
  <c r="BK186"/>
  <c r="J186"/>
  <c r="J183"/>
  <c r="J178"/>
  <c r="J175"/>
  <c r="BK169"/>
  <c r="J169"/>
  <c i="6" r="BK214"/>
  <c r="J211"/>
  <c r="BK208"/>
  <c r="J205"/>
  <c r="BK199"/>
  <c r="BK195"/>
  <c r="J191"/>
  <c r="J189"/>
  <c r="BK184"/>
  <c r="J184"/>
  <c r="J181"/>
  <c r="BK178"/>
  <c r="BK175"/>
  <c r="BK173"/>
  <c r="J169"/>
  <c r="BK161"/>
  <c r="J161"/>
  <c r="J159"/>
  <c r="BK157"/>
  <c r="J154"/>
  <c r="BK149"/>
  <c r="BK146"/>
  <c r="J146"/>
  <c r="BK144"/>
  <c r="BK140"/>
  <c r="BK138"/>
  <c r="BK132"/>
  <c r="BK129"/>
  <c r="J125"/>
  <c i="5" r="BK272"/>
  <c r="J272"/>
  <c r="BK268"/>
  <c r="J264"/>
  <c r="J262"/>
  <c r="BK260"/>
  <c r="BK256"/>
  <c r="BK247"/>
  <c r="J247"/>
  <c r="BK243"/>
  <c r="J243"/>
  <c r="BK236"/>
  <c r="J230"/>
  <c r="BK228"/>
  <c r="BK226"/>
  <c r="J222"/>
  <c r="BK217"/>
  <c r="J213"/>
  <c r="J210"/>
  <c r="BK204"/>
  <c r="BK200"/>
  <c r="BK196"/>
  <c r="J196"/>
  <c r="BK193"/>
  <c r="J193"/>
  <c r="BK189"/>
  <c r="J186"/>
  <c r="BK183"/>
  <c r="J180"/>
  <c r="J176"/>
  <c r="J172"/>
  <c r="J169"/>
  <c r="J167"/>
  <c r="BK162"/>
  <c r="J162"/>
  <c r="BK158"/>
  <c r="BK149"/>
  <c r="BK144"/>
  <c r="J144"/>
  <c r="BK137"/>
  <c r="J133"/>
  <c r="J130"/>
  <c r="J126"/>
  <c i="4" r="BK313"/>
  <c r="BK310"/>
  <c r="J310"/>
  <c r="J305"/>
  <c r="J301"/>
  <c r="BK297"/>
  <c r="BK275"/>
  <c r="J275"/>
  <c r="BK272"/>
  <c r="BK265"/>
  <c r="J265"/>
  <c r="J263"/>
  <c r="BK261"/>
  <c r="J257"/>
  <c r="BK253"/>
  <c r="BK247"/>
  <c r="J244"/>
  <c r="J241"/>
  <c r="J235"/>
  <c r="BK230"/>
  <c r="J226"/>
  <c r="J222"/>
  <c r="J220"/>
  <c r="BK217"/>
  <c r="BK215"/>
  <c r="BK212"/>
  <c r="BK209"/>
  <c r="J206"/>
  <c r="BK204"/>
  <c r="J188"/>
  <c r="BK183"/>
  <c r="BK178"/>
  <c r="BK175"/>
  <c r="BK173"/>
  <c r="J173"/>
  <c r="BK167"/>
  <c r="J167"/>
  <c r="BK160"/>
  <c r="J160"/>
  <c r="BK157"/>
  <c r="J157"/>
  <c r="BK153"/>
  <c r="J153"/>
  <c r="BK149"/>
  <c r="J149"/>
  <c r="BK145"/>
  <c r="J145"/>
  <c r="BK140"/>
  <c r="J140"/>
  <c r="BK137"/>
  <c r="J137"/>
  <c r="BK134"/>
  <c r="J134"/>
  <c r="BK131"/>
  <c r="J131"/>
  <c r="BK127"/>
  <c r="J127"/>
  <c i="3" r="BK124"/>
  <c i="2" r="J136"/>
  <c r="BK132"/>
  <c r="BK130"/>
  <c r="BK127"/>
  <c i="3" r="J128"/>
  <c i="2" r="BK136"/>
  <c r="J127"/>
  <c r="BK125"/>
  <c r="J123"/>
  <c i="3" r="BK128"/>
  <c r="BK126"/>
  <c r="J126"/>
  <c r="J124"/>
  <c i="2" r="J132"/>
  <c r="J130"/>
  <c r="J125"/>
  <c r="BK123"/>
  <c i="1" r="AS94"/>
  <c i="2" l="1" r="BK122"/>
  <c r="BK129"/>
  <c r="J129"/>
  <c r="J99"/>
  <c r="R129"/>
  <c r="R122"/>
  <c r="R121"/>
  <c r="R120"/>
  <c r="T122"/>
  <c r="P129"/>
  <c r="T129"/>
  <c r="P122"/>
  <c r="P121"/>
  <c r="P120"/>
  <c i="1" r="AU95"/>
  <c i="3" r="BK123"/>
  <c r="J123"/>
  <c r="J99"/>
  <c r="P123"/>
  <c r="P121"/>
  <c r="P120"/>
  <c i="1" r="AU96"/>
  <c i="3" r="R123"/>
  <c r="R121"/>
  <c r="R120"/>
  <c r="T123"/>
  <c r="T121"/>
  <c r="T120"/>
  <c i="4" r="BK126"/>
  <c r="R126"/>
  <c r="R229"/>
  <c r="BK256"/>
  <c r="J256"/>
  <c r="J101"/>
  <c r="P256"/>
  <c r="T256"/>
  <c r="R268"/>
  <c r="BK279"/>
  <c r="J279"/>
  <c r="J103"/>
  <c r="R279"/>
  <c i="5" r="BK125"/>
  <c r="R125"/>
  <c r="P175"/>
  <c r="R175"/>
  <c r="BK192"/>
  <c r="J192"/>
  <c r="J100"/>
  <c r="BK199"/>
  <c r="J199"/>
  <c r="J101"/>
  <c r="R199"/>
  <c r="BK235"/>
  <c r="J235"/>
  <c r="J102"/>
  <c r="P235"/>
  <c r="R235"/>
  <c i="4" r="P126"/>
  <c r="T126"/>
  <c r="BK229"/>
  <c r="J229"/>
  <c r="J100"/>
  <c r="P229"/>
  <c r="T229"/>
  <c r="R256"/>
  <c r="BK268"/>
  <c r="J268"/>
  <c r="J102"/>
  <c r="P268"/>
  <c r="T268"/>
  <c r="P279"/>
  <c r="T279"/>
  <c i="5" r="P125"/>
  <c r="T125"/>
  <c r="BK175"/>
  <c r="J175"/>
  <c r="J99"/>
  <c r="T175"/>
  <c r="P192"/>
  <c r="R192"/>
  <c r="T192"/>
  <c r="P199"/>
  <c r="T199"/>
  <c r="T235"/>
  <c i="6" r="BK124"/>
  <c r="J124"/>
  <c r="J98"/>
  <c r="P124"/>
  <c r="R124"/>
  <c r="T124"/>
  <c r="BK194"/>
  <c r="J194"/>
  <c r="J99"/>
  <c r="P194"/>
  <c r="R194"/>
  <c r="T194"/>
  <c r="BK217"/>
  <c r="J217"/>
  <c r="J100"/>
  <c r="P217"/>
  <c r="R217"/>
  <c r="T217"/>
  <c r="BK253"/>
  <c r="J253"/>
  <c r="J101"/>
  <c r="P253"/>
  <c r="R253"/>
  <c r="T253"/>
  <c i="2" r="F117"/>
  <c r="BE130"/>
  <c i="3" r="J114"/>
  <c i="2" r="E110"/>
  <c r="J114"/>
  <c r="BE132"/>
  <c i="3" r="F92"/>
  <c r="E110"/>
  <c r="BE124"/>
  <c r="BE126"/>
  <c r="BE128"/>
  <c i="2" r="BE123"/>
  <c r="BE125"/>
  <c r="BE127"/>
  <c r="BE136"/>
  <c r="BK135"/>
  <c r="J135"/>
  <c r="J100"/>
  <c i="4" r="E85"/>
  <c r="J89"/>
  <c r="F91"/>
  <c r="J91"/>
  <c r="F92"/>
  <c r="BE127"/>
  <c r="BE131"/>
  <c r="BE134"/>
  <c r="BE137"/>
  <c r="BE140"/>
  <c r="BE145"/>
  <c r="BE149"/>
  <c r="BE153"/>
  <c r="BE157"/>
  <c r="BE160"/>
  <c r="BE167"/>
  <c r="BE173"/>
  <c r="BE178"/>
  <c r="BE200"/>
  <c r="BE206"/>
  <c r="BE209"/>
  <c r="BE212"/>
  <c r="BE215"/>
  <c r="BE217"/>
  <c r="BE222"/>
  <c r="BE244"/>
  <c r="BE247"/>
  <c r="BE250"/>
  <c r="BE257"/>
  <c r="BE259"/>
  <c r="BE269"/>
  <c r="BE272"/>
  <c r="BE280"/>
  <c r="BE288"/>
  <c r="BE292"/>
  <c r="BE301"/>
  <c r="BE303"/>
  <c r="BE313"/>
  <c r="BK225"/>
  <c r="J225"/>
  <c r="J99"/>
  <c r="BK316"/>
  <c r="J316"/>
  <c r="J104"/>
  <c i="5" r="E85"/>
  <c r="J91"/>
  <c r="J117"/>
  <c r="F119"/>
  <c r="BE126"/>
  <c r="BE133"/>
  <c r="BE137"/>
  <c r="BE149"/>
  <c r="BE165"/>
  <c r="BE172"/>
  <c r="BE176"/>
  <c r="BE186"/>
  <c r="BE189"/>
  <c r="BE193"/>
  <c r="BE196"/>
  <c r="BE200"/>
  <c r="BE204"/>
  <c r="BE222"/>
  <c r="BE228"/>
  <c r="BE236"/>
  <c r="BE247"/>
  <c r="BE251"/>
  <c r="BE262"/>
  <c i="6" r="J89"/>
  <c r="F91"/>
  <c r="F92"/>
  <c r="BE125"/>
  <c r="BE129"/>
  <c r="BE146"/>
  <c r="BE149"/>
  <c r="BE159"/>
  <c r="BE161"/>
  <c r="BE164"/>
  <c r="BE173"/>
  <c r="BE175"/>
  <c r="BE186"/>
  <c r="BE191"/>
  <c r="BE195"/>
  <c r="BE205"/>
  <c r="BE208"/>
  <c r="BE214"/>
  <c i="4" r="BE169"/>
  <c r="BE175"/>
  <c r="BE183"/>
  <c r="BE186"/>
  <c r="BE188"/>
  <c r="BE190"/>
  <c r="BE193"/>
  <c r="BE204"/>
  <c r="BE220"/>
  <c r="BE226"/>
  <c r="BE230"/>
  <c r="BE235"/>
  <c r="BE241"/>
  <c r="BE253"/>
  <c r="BE261"/>
  <c r="BE263"/>
  <c r="BE265"/>
  <c r="BE275"/>
  <c r="BE297"/>
  <c r="BE305"/>
  <c r="BE310"/>
  <c r="BE317"/>
  <c i="5" r="F92"/>
  <c r="BE130"/>
  <c r="BE141"/>
  <c r="BE144"/>
  <c r="BE153"/>
  <c r="BE155"/>
  <c r="BE158"/>
  <c r="BE162"/>
  <c r="BE167"/>
  <c r="BE169"/>
  <c r="BE180"/>
  <c r="BE183"/>
  <c r="BE207"/>
  <c r="BE210"/>
  <c r="BE213"/>
  <c r="BE217"/>
  <c r="BE226"/>
  <c r="BE230"/>
  <c r="BE243"/>
  <c r="BE256"/>
  <c r="BE260"/>
  <c r="BE264"/>
  <c r="BE268"/>
  <c r="BE272"/>
  <c r="BK271"/>
  <c r="J271"/>
  <c r="J103"/>
  <c i="6" r="E85"/>
  <c r="J91"/>
  <c r="BE132"/>
  <c r="BE138"/>
  <c r="BE140"/>
  <c r="BE144"/>
  <c r="BE154"/>
  <c r="BE157"/>
  <c r="BE169"/>
  <c r="BE178"/>
  <c r="BE181"/>
  <c r="BE184"/>
  <c r="BE189"/>
  <c r="BE199"/>
  <c r="BE211"/>
  <c r="BE218"/>
  <c r="BE222"/>
  <c r="BE225"/>
  <c r="BE228"/>
  <c r="BE231"/>
  <c r="BE236"/>
  <c r="BE241"/>
  <c r="BE245"/>
  <c r="BE247"/>
  <c r="BE249"/>
  <c r="BE254"/>
  <c r="BE260"/>
  <c r="BE264"/>
  <c r="BE268"/>
  <c r="BE270"/>
  <c r="BE274"/>
  <c r="BK273"/>
  <c r="J273"/>
  <c r="J102"/>
  <c i="2" r="J34"/>
  <c i="1" r="AW95"/>
  <c i="2" r="F35"/>
  <c i="1" r="BB95"/>
  <c i="3" r="J34"/>
  <c i="1" r="AW96"/>
  <c i="3" r="F37"/>
  <c i="1" r="BD96"/>
  <c i="4" r="F34"/>
  <c i="1" r="BA97"/>
  <c i="5" r="F36"/>
  <c i="1" r="BC98"/>
  <c i="5" r="F35"/>
  <c i="1" r="BB98"/>
  <c i="6" r="F36"/>
  <c i="1" r="BC99"/>
  <c i="2" r="F37"/>
  <c i="1" r="BD95"/>
  <c i="2" r="F34"/>
  <c i="1" r="BA95"/>
  <c i="4" r="F35"/>
  <c i="1" r="BB97"/>
  <c i="6" r="F35"/>
  <c i="1" r="BB99"/>
  <c i="3" r="F34"/>
  <c i="1" r="BA96"/>
  <c i="3" r="F36"/>
  <c i="1" r="BC96"/>
  <c i="4" r="J34"/>
  <c i="1" r="AW97"/>
  <c i="5" r="J34"/>
  <c i="1" r="AW98"/>
  <c i="6" r="J34"/>
  <c i="1" r="AW99"/>
  <c i="2" r="F36"/>
  <c i="1" r="BC95"/>
  <c i="3" r="F35"/>
  <c i="1" r="BB96"/>
  <c i="4" r="F36"/>
  <c i="1" r="BC97"/>
  <c i="4" r="F37"/>
  <c i="1" r="BD97"/>
  <c i="5" r="F34"/>
  <c i="1" r="BA98"/>
  <c i="5" r="F37"/>
  <c i="1" r="BD98"/>
  <c i="6" r="F34"/>
  <c i="1" r="BA99"/>
  <c i="6" r="F37"/>
  <c i="1" r="BD99"/>
  <c i="5" l="1" r="BK124"/>
  <c r="J124"/>
  <c r="J97"/>
  <c i="6" r="T123"/>
  <c r="T122"/>
  <c i="5" r="P124"/>
  <c r="P123"/>
  <c i="1" r="AU98"/>
  <c i="4" r="T125"/>
  <c r="T124"/>
  <c i="2" r="BK121"/>
  <c r="J121"/>
  <c r="J97"/>
  <c i="6" r="P123"/>
  <c r="P122"/>
  <c i="1" r="AU99"/>
  <c i="5" r="T124"/>
  <c r="T123"/>
  <c r="R124"/>
  <c r="R123"/>
  <c i="4" r="R125"/>
  <c r="R124"/>
  <c r="BK125"/>
  <c r="J125"/>
  <c r="J97"/>
  <c i="6" r="R123"/>
  <c r="R122"/>
  <c i="4" r="P125"/>
  <c r="P124"/>
  <c i="1" r="AU97"/>
  <c i="2" r="T121"/>
  <c r="T120"/>
  <c r="J122"/>
  <c r="J98"/>
  <c i="3" r="BK121"/>
  <c r="J121"/>
  <c r="J97"/>
  <c i="4" r="J126"/>
  <c r="J98"/>
  <c i="5" r="J125"/>
  <c r="J98"/>
  <c i="6" r="BK123"/>
  <c r="J123"/>
  <c r="J97"/>
  <c i="1" r="BA94"/>
  <c r="AW94"/>
  <c r="AK30"/>
  <c r="BB94"/>
  <c r="W31"/>
  <c i="3" r="J33"/>
  <c i="1" r="AV96"/>
  <c r="AT96"/>
  <c i="5" r="F33"/>
  <c i="1" r="AZ98"/>
  <c i="6" r="F33"/>
  <c i="1" r="AZ99"/>
  <c r="BC94"/>
  <c r="AY94"/>
  <c i="3" r="F33"/>
  <c i="1" r="AZ96"/>
  <c i="4" r="J33"/>
  <c i="1" r="AV97"/>
  <c r="AT97"/>
  <c r="BD94"/>
  <c r="W33"/>
  <c i="2" r="J33"/>
  <c i="1" r="AV95"/>
  <c r="AT95"/>
  <c i="5" r="J33"/>
  <c i="1" r="AV98"/>
  <c r="AT98"/>
  <c i="6" r="J33"/>
  <c i="1" r="AV99"/>
  <c r="AT99"/>
  <c i="2" r="F33"/>
  <c i="1" r="AZ95"/>
  <c i="4" r="F33"/>
  <c i="1" r="AZ97"/>
  <c i="2" l="1" r="BK120"/>
  <c r="J120"/>
  <c i="3" r="BK120"/>
  <c r="J120"/>
  <c r="J96"/>
  <c i="4" r="BK124"/>
  <c r="J124"/>
  <c r="J96"/>
  <c i="5" r="BK123"/>
  <c r="J123"/>
  <c i="6" r="BK122"/>
  <c r="J122"/>
  <c r="J96"/>
  <c i="1" r="AZ94"/>
  <c r="W29"/>
  <c r="AX94"/>
  <c r="W32"/>
  <c i="5" r="J30"/>
  <c i="1" r="AG98"/>
  <c r="AN98"/>
  <c r="AU94"/>
  <c r="W30"/>
  <c i="2" r="J30"/>
  <c i="1" r="AG95"/>
  <c r="AN95"/>
  <c i="2" l="1" r="J39"/>
  <c r="J96"/>
  <c i="5" r="J96"/>
  <c r="J39"/>
  <c i="1" r="AV94"/>
  <c r="AK29"/>
  <c i="3" r="J30"/>
  <c i="1" r="AG96"/>
  <c r="AN96"/>
  <c i="4" r="J30"/>
  <c i="1" r="AG97"/>
  <c r="AN97"/>
  <c i="6" r="J30"/>
  <c i="1" r="AG99"/>
  <c r="AN99"/>
  <c i="3" l="1" r="J39"/>
  <c i="4" r="J39"/>
  <c i="6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<sst xmlns="http://schemas.openxmlformats.org/spreadsheetml/2006/main">
  <si>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</si>
  <si>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</si>
  <si>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</si>
  <si>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</si>
  <si>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</si>
  <si>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{1593d7bc-2635-4720-8cc2-0a0a0cc2978d}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</si>
  <si>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</si>
  <si>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</si>
  <si>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</si>
  <si>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</si>
  <si>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</si>
  <si>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</si>
  <si>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</si>
  <si>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</si>
  <si>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19-108A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</si>
  <si>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</si>
  <si>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</si>
  <si>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VE LHOTĚ PODÉL SIL.III/03323</t>
  </si>
  <si>
    <t>KSO:</t>
  </si>
  <si>
    <t>CC-CZ:</t>
  </si>
  <si>
    <t>Místo:</t>
  </si>
  <si>
    <t>Lhota</t>
  </si>
  <si>
    <t>Datum:</t>
  </si>
  <si>
    <t>27. 1. 2020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</si>
  <si>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</si>
  <si>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</si>
  <si>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</si>
  <si>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</si>
  <si>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</si>
  <si>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</si>
  <si>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</si>
  <si>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</si>
  <si>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</si>
  <si>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</si>
  <si>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</si>
  <si>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</si>
  <si>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</si>
  <si>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</si>
  <si>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</si>
  <si>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</si>
  <si>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</si>
  <si>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</si>
  <si>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</si>
  <si>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</si>
  <si>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</si>
  <si>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</si>
  <si>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</si>
  <si>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</si>
  <si>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</si>
  <si>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</si>
  <si>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</si>
  <si>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</si>
  <si>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</si>
  <si>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</si>
  <si>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</si>
  <si>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</si>
  <si>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</si>
  <si>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</si>
  <si>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</si>
  <si>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</si>
  <si>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</si>
  <si>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</si>
  <si>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</si>
  <si>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</si>
  <si>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</si>
  <si>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</si>
  <si>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</si>
  <si>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</si>
  <si>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</si>
  <si>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</si>
  <si>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</si>
  <si>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</si>
  <si>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</si>
  <si>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</si>
  <si>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</si>
  <si>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</si>
  <si>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</si>
  <si>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</si>
  <si>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</si>
  <si>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</si>
  <si>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</si>
  <si>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NÁKLADY- Způsobilé výdaje na vedlejší aktivity projektu</t>
  </si>
  <si>
    <t>STA</t>
  </si>
  <si>
    <t>1</t>
  </si>
  <si>
    <t>{d7239b52-8f57-4013-9c4e-86d91c2be93c}</t>
  </si>
  <si>
    <t>822 27</t>
  </si>
  <si>
    <t>2</t>
  </si>
  <si>
    <t>SO 001.1</t>
  </si>
  <si>
    <t>VEDLEJŠÍ A OSTATNÍ NÁKLADY- Nezpůsobilé výdaje projektu</t>
  </si>
  <si>
    <t>{58bb9053-dc72-49fe-a572-d55f0be387d5}</t>
  </si>
  <si>
    <t>SO 101.1</t>
  </si>
  <si>
    <t>CHODNÍK- Způsobilé výdaje na hlavní aktivity projektu</t>
  </si>
  <si>
    <t>{efb342aa-5100-4ce4-a8bd-19679eb01bde}</t>
  </si>
  <si>
    <t>SO 101.2</t>
  </si>
  <si>
    <t>CHODNÍK- Způsobilé výdaje na vedlejší aktivity projektu</t>
  </si>
  <si>
    <t>{3f140e3b-a4b8-47f9-9caa-0b80ef8f61f3}</t>
  </si>
  <si>
    <t>SO 101.3</t>
  </si>
  <si>
    <t>CHODNÍK- Nezpůsobilé výdaje projektu</t>
  </si>
  <si>
    <t>{d895b11e-e5c0-4089-868c-15a1453e1d9a}</t>
  </si>
  <si>
    <t>KRYCÍ LIST SOUPISU PRACÍ</t>
  </si>
  <si>
    <t>Objekt:</t>
  </si>
  <si>
    <t>SO 001 - VEDLEJŠÍ A OSTATNÍ NÁKLADY- Způsobilé výdaje na vedlejší aktivity projektu</t>
  </si>
  <si>
    <t>Město Přelouč</t>
  </si>
  <si>
    <t>VDI 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</si>
  <si>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</si>
  <si>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</si>
  <si>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</si>
  <si>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</si>
  <si>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</si>
  <si>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</si>
  <si>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</si>
  <si>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</si>
  <si>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</si>
  <si>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</si>
  <si>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</si>
  <si>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</si>
  <si>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</si>
  <si>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</si>
  <si>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</si>
  <si>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</si>
  <si>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</si>
  <si>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</si>
  <si>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</si>
  <si>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</si>
  <si>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</si>
  <si>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</si>
  <si>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</si>
  <si>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</si>
  <si>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</si>
  <si>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</si>
  <si>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</si>
  <si>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</si>
  <si>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</si>
  <si>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</si>
  <si>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</si>
  <si>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</si>
  <si>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2019 01</t>
  </si>
  <si>
    <t>1024</t>
  </si>
  <si>
    <t>-735453543</t>
  </si>
  <si>
    <t>PP</t>
  </si>
  <si>
    <t>Geodetické práce při provádění stavby</t>
  </si>
  <si>
    <t>012303000</t>
  </si>
  <si>
    <t>Geodetické práce po výstavbě - zaměření skutečného provedení díla ke kolaudaci stavby</t>
  </si>
  <si>
    <t>-872380511</t>
  </si>
  <si>
    <t>Geodetické práce po výstavbě</t>
  </si>
  <si>
    <t>3</t>
  </si>
  <si>
    <t>013254000</t>
  </si>
  <si>
    <t>Dokumentace skutečného provedení stavby - 4x tištěná, 1x CD</t>
  </si>
  <si>
    <t>-1797673212</t>
  </si>
  <si>
    <t>Dokumentace skutečného provedení stavby</t>
  </si>
  <si>
    <t>VRN3</t>
  </si>
  <si>
    <t>Zařízení staveniště</t>
  </si>
  <si>
    <t>4</t>
  </si>
  <si>
    <t>034303000</t>
  </si>
  <si>
    <t xml:space="preserve">Dopravní značení na staveništi - dopravně inženýrské opatření v průběhu stavby dle TP 66 - osazení dočasného dopr. značení vč. opatření  pro zajištění dopravy - zřízení a odstranění, manipulace, pronájmu vč. projektu zajištění dopr. inž. rozhodnutí</t>
  </si>
  <si>
    <t>-591067798</t>
  </si>
  <si>
    <t>Dopravní značení na staveništi</t>
  </si>
  <si>
    <t>034403001</t>
  </si>
  <si>
    <t>Pomocné práce zajištění nebo řízení regulaci a ochranu dopravy - úhrnná část musí obsahovat veškeré náklady na dočasné úpravy a regulaci dopravy (i pěší) na staveništi</t>
  </si>
  <si>
    <t>-223517658</t>
  </si>
  <si>
    <t>VV</t>
  </si>
  <si>
    <t>" přístupu k nemovitostem (např.lávky, nájezdy) a zajištění staveniště dle BOZP (ochranná oplocení, zajištění výkopů apod.) "1</t>
  </si>
  <si>
    <t>VRN4</t>
  </si>
  <si>
    <t>Inženýrská činnost</t>
  </si>
  <si>
    <t>6</t>
  </si>
  <si>
    <t>043134000</t>
  </si>
  <si>
    <t>Zkoušky zatěžovací - provedení zkoušek dle KZP v souladu s TP, TKP a ČSN - (10 statických zatěžovacích zkoušek)</t>
  </si>
  <si>
    <t>kus</t>
  </si>
  <si>
    <t>-1259594538</t>
  </si>
  <si>
    <t>Zkoušky zatěžovací</t>
  </si>
  <si>
    <t>SO 001.1 - VEDLEJŠÍ A OSTATNÍ NÁKLADY- Nezpůsobilé výdaje projektu</t>
  </si>
  <si>
    <t>030001000</t>
  </si>
  <si>
    <t>1453114641</t>
  </si>
  <si>
    <t>032903000</t>
  </si>
  <si>
    <t>Náklady na provoz a údržbu vybavení staveniště</t>
  </si>
  <si>
    <t>-365646049</t>
  </si>
  <si>
    <t>039103000</t>
  </si>
  <si>
    <t>Rozebrání, bourání a odvoz zařízení staveniště</t>
  </si>
  <si>
    <t>-501825571</t>
  </si>
  <si>
    <t>SO 101.1 - CHODNÍK- Způsobilé výdaje na hlavní aktivity projektu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</si>
  <si>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</si>
  <si>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</si>
  <si>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</si>
  <si>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</si>
  <si>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</si>
  <si>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</si>
  <si>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</si>
  <si>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</si>
  <si>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</si>
  <si>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</si>
  <si>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</si>
  <si>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111111311</t>
  </si>
  <si>
    <t>Odstranění ruderálního porostu do 100 m2 naložení a odvoz do 20 km v rovině nebo svahu do 1:5</t>
  </si>
  <si>
    <t>m2</t>
  </si>
  <si>
    <t>-884645152</t>
  </si>
  <si>
    <t>Odstranění ruderálního porostu z plochy do 100 m2 v rovině nebo na svahu do 1:5</t>
  </si>
  <si>
    <t xml:space="preserve">"PRO VÝPOČET PLOCH I KUBATUR BYLA POUŽITA SITUACE  D.2"</t>
  </si>
  <si>
    <t>"odstranění okrasných keříků v místě zeleně"26,4+3,1*0,8</t>
  </si>
  <si>
    <t>111301111</t>
  </si>
  <si>
    <t>Sejmutí drnu tl do 100 mm s přemístěním do 50 m nebo naložením na dopravní prostředek</t>
  </si>
  <si>
    <t>1467593135</t>
  </si>
  <si>
    <t>Sejmutí drnu tl. do 100 mm, v jakékoliv ploše</t>
  </si>
  <si>
    <t>"záhon na KÚ"48*0,8</t>
  </si>
  <si>
    <t>113107122</t>
  </si>
  <si>
    <t>Odstranění podkladu z kameniva drceného tl 200 mm ručně</t>
  </si>
  <si>
    <t>-1499534021</t>
  </si>
  <si>
    <t>Odstranění podkladů nebo krytů ručně s přemístěním hmot na skládku na vzdálenost do 3 m nebo s naložením na dopravní prostředek z kameniva hrubého drceného, o tl. vrstvy přes 100 do 200 mm</t>
  </si>
  <si>
    <t>"ze záhonu na ZÚ"33*0,8</t>
  </si>
  <si>
    <t>113107170</t>
  </si>
  <si>
    <t>Odstranění podkladu z betonu prostého tl 100 mm strojně pl přes 50 do 200 m2</t>
  </si>
  <si>
    <t>2032267723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</si>
  <si>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</si>
  <si>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"pod asfaltem chodníku"174,5</t>
  </si>
  <si>
    <t>113107182</t>
  </si>
  <si>
    <t>Odstranění podkladu živičného tl 100 mm strojně pl přes 50 do 200 m2</t>
  </si>
  <si>
    <t>-527009409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</si>
  <si>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</si>
  <si>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"chodník"206</t>
  </si>
  <si>
    <t>"odečte se rýha kabelu VO"-0,3*105</t>
  </si>
  <si>
    <t>Součet</t>
  </si>
  <si>
    <t>113107221</t>
  </si>
  <si>
    <t>Odstranění podkladu z kameniva drceného tl 100 mm strojně pl přes 200 m2</t>
  </si>
  <si>
    <t>-1138232618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</si>
  <si>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</si>
  <si>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"chodník"206,88</t>
  </si>
  <si>
    <t>7</t>
  </si>
  <si>
    <t>113201112</t>
  </si>
  <si>
    <t>Vytrhání obrub silničních ležatých</t>
  </si>
  <si>
    <t>m</t>
  </si>
  <si>
    <t>-378751782</t>
  </si>
  <si>
    <t xml:space="preserve">Vytrhání obrub  s vybouráním lože, s přemístěním hmot na skládku na vzdálenost do 3 m nebo s naložením na dopravní prostředek silničních ležatých</t>
  </si>
  <si>
    <t>"ve vjezdech"2+6+6</t>
  </si>
  <si>
    <t>8</t>
  </si>
  <si>
    <t>113202111</t>
  </si>
  <si>
    <t>Vytrhání obrub krajníků obrubníků stojatých</t>
  </si>
  <si>
    <t>1519304362</t>
  </si>
  <si>
    <t xml:space="preserve">Vytrhání obrub  s vybouráním lože, s přemístěním hmot na skládku na vzdálenost do 3 m nebo s naložením na dopravní prostředek z krajníků nebo obrubníků stojatých</t>
  </si>
  <si>
    <t>"obruba u chodníku"35+5+49</t>
  </si>
  <si>
    <t>9</t>
  </si>
  <si>
    <t>120901121</t>
  </si>
  <si>
    <t>Bourání zdiva z betonu prostého neprokládaného v odkopávkách nebo prokopávkách ručně</t>
  </si>
  <si>
    <t>m3</t>
  </si>
  <si>
    <t>-1253795826</t>
  </si>
  <si>
    <t>Bourání konstrukcí v odkopávkách a prokopávkách s přemístěním suti na hromady na vzdálenost do 20 m nebo s naložením na dopravní prostředek ručně z betonu prostého neprokládaného</t>
  </si>
  <si>
    <t>"nahrazení ul.vpustí novou-upřesní se během stavby"1*1,5</t>
  </si>
  <si>
    <t>10</t>
  </si>
  <si>
    <t>122202201</t>
  </si>
  <si>
    <t>Odkopávky a prokopávky nezapažené pro silnice objemu do 100 m3 v hornině tř. 3</t>
  </si>
  <si>
    <t>1689475455</t>
  </si>
  <si>
    <t xml:space="preserve">Odkopávky a prokopávky nezapažené pro silnice  s přemístěním výkopku v příčných profilech na vzdálenost do 15 m nebo s naložením na dopravní prostředek v hornině tř. 3 do 100 m3</t>
  </si>
  <si>
    <t>"sanace aktivní zóny"</t>
  </si>
  <si>
    <t>"chodník"1,95*0,15*(35,7+5,5+26,6+18+2,4)</t>
  </si>
  <si>
    <t>"vjezdy v místě chodníku"(7,1+7,7+7+9,3)*0,15</t>
  </si>
  <si>
    <t>"varovné pásy ve vjezdech"(1,6+1,8+1,6+3,1)*0,15</t>
  </si>
  <si>
    <t>11</t>
  </si>
  <si>
    <t>122202209</t>
  </si>
  <si>
    <t>Příplatek k odkopávkám a prokopávkám pro silnice v hornině tř. 3 za lepivost</t>
  </si>
  <si>
    <t>-1318860136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</si>
  <si>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</si>
  <si>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12</t>
  </si>
  <si>
    <t>132101101</t>
  </si>
  <si>
    <t>Hloubení rýh šířky do 600 mm v hornině tř. 1 a 2 objemu do 100 m3</t>
  </si>
  <si>
    <t>-879358975</t>
  </si>
  <si>
    <t xml:space="preserve">Hloubení zapažených i nezapažených rýh šířky do 600 mm  s urovnáním dna do předepsaného profilu a spádu v horninách tř. 1 a 2 do 100 m3</t>
  </si>
  <si>
    <t>"chod.obruba"0,3*0,3*(26,1+11,1+7+28,2+20)</t>
  </si>
  <si>
    <t>13</t>
  </si>
  <si>
    <t>132201109</t>
  </si>
  <si>
    <t>Příplatek za lepivost k hloubení rýh š do 600 mm v hornině tř. 3</t>
  </si>
  <si>
    <t>186749989</t>
  </si>
  <si>
    <t xml:space="preserve">Hloubení zapažených i nezapažených rýh šířky do 600 mm  s urovnáním dna do předepsaného profilu a spádu v hornině tř. 3 Příplatek k cenám za lepivost horniny tř. 3</t>
  </si>
  <si>
    <t>14</t>
  </si>
  <si>
    <t>161101101</t>
  </si>
  <si>
    <t>Svislé přemístění výkopku z horniny tř. 1 až 4 hl výkopu do 2,5 m</t>
  </si>
  <si>
    <t>-389058046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</si>
  <si>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</si>
  <si>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"rýhy"8,316</t>
  </si>
  <si>
    <t>162701105</t>
  </si>
  <si>
    <t>Vodorovné přemístění do 10000 m výkopku/sypaniny z horniny tř. 1 až 4</t>
  </si>
  <si>
    <t>1739442505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</si>
  <si>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</si>
  <si>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"odkopávky"31,68</t>
  </si>
  <si>
    <t>16</t>
  </si>
  <si>
    <t>162701109</t>
  </si>
  <si>
    <t>Příplatek k vodorovnému přemístění výkopku/sypaniny z horniny tř. 1 až 4 ZKD 1000 m přes 10000 m</t>
  </si>
  <si>
    <t>-676111905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</si>
  <si>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</si>
  <si>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"uložení na skládku do 14 km"39,996*4</t>
  </si>
  <si>
    <t>17</t>
  </si>
  <si>
    <t>167101101</t>
  </si>
  <si>
    <t>Nakládání výkopku z hornin tř. 1 až 4 do 100 m3</t>
  </si>
  <si>
    <t>-1647525175</t>
  </si>
  <si>
    <t xml:space="preserve">Nakládání, skládání a překládání neulehlého výkopku nebo sypaniny  nakládání, množství do 100 m3, z hornin tř. 1 až 4</t>
  </si>
  <si>
    <t>18</t>
  </si>
  <si>
    <t>171201201</t>
  </si>
  <si>
    <t>Uložení sypaniny na skládky</t>
  </si>
  <si>
    <t>13389219</t>
  </si>
  <si>
    <t xml:space="preserve">Uložení sypaniny  na skládky</t>
  </si>
  <si>
    <t>19</t>
  </si>
  <si>
    <t>171201211</t>
  </si>
  <si>
    <t>Poplatek za uložení stavebního odpadu - zeminy a kameniva na skládce</t>
  </si>
  <si>
    <t>t</t>
  </si>
  <si>
    <t>-836984304</t>
  </si>
  <si>
    <t>Poplatek za uložení stavebního odpadu na skládce (skládkovné) zeminy a kameniva zatříděného do Katalogu odpadů pod kódem 170 504</t>
  </si>
  <si>
    <t>39,996*1,9</t>
  </si>
  <si>
    <t>20</t>
  </si>
  <si>
    <t>181102302</t>
  </si>
  <si>
    <t>Úprava pláně v zářezech se zhutněním</t>
  </si>
  <si>
    <t>-1936901599</t>
  </si>
  <si>
    <t>Úprava pláně na stavbách dálnic strojně v zářezech mimo skalních se zhutněním</t>
  </si>
  <si>
    <t>"dle sanace"</t>
  </si>
  <si>
    <t>"chodník"1,95*(35,7+5,5+26,6+18+2,4)</t>
  </si>
  <si>
    <t>"vjezdy v místě chodníku"7,1+7,7+7+9,3</t>
  </si>
  <si>
    <t>"var. pásy"1,6+1,8+1,6+3,1</t>
  </si>
  <si>
    <t>181111111</t>
  </si>
  <si>
    <t>Plošná úprava terénu do 500 m2 zemina tř 1 až 4 nerovnosti do 100 mm v rovinně a svahu do 1:5</t>
  </si>
  <si>
    <t>-1878336334</t>
  </si>
  <si>
    <t>Plošná úprava terénu v zemině tř. 1 až 4 s urovnáním povrchu bez doplnění ornice souvislé plochy do 500 m2 při nerovnostech terénu přes 50 do 100 mm v rovině nebo na svahu do 1:5</t>
  </si>
  <si>
    <t>"vpravo-pozemek dotčený stavbou"15,6+6,5+3,8+20,5+15,5</t>
  </si>
  <si>
    <t>22</t>
  </si>
  <si>
    <t>181301102</t>
  </si>
  <si>
    <t>Rozprostření ornice tl vrstvy do 150 mm pl do 500 m2 v rovině nebo ve svahu do 1:5</t>
  </si>
  <si>
    <t>-1081817079</t>
  </si>
  <si>
    <t>Rozprostření a urovnání ornice v rovině nebo ve svahu sklonu do 1:5 při souvislé ploše do 500 m2, tl. vrstvy přes 100 do 150 mm</t>
  </si>
  <si>
    <t>23</t>
  </si>
  <si>
    <t>M</t>
  </si>
  <si>
    <t>10364101</t>
  </si>
  <si>
    <t xml:space="preserve">zemina pro terénní úpravy -  ornice</t>
  </si>
  <si>
    <t>883065215</t>
  </si>
  <si>
    <t>61,9*1,9*0,15</t>
  </si>
  <si>
    <t>24</t>
  </si>
  <si>
    <t>181411121</t>
  </si>
  <si>
    <t>Založení lučního trávníku výsevem plochy do 1000 m2 v rovině a ve svahu do 1:5</t>
  </si>
  <si>
    <t>-339218253</t>
  </si>
  <si>
    <t>Založení trávníku na půdě předem připravené plochy do 1000 m2 výsevem včetně utažení lučního v rovině nebo na svahu do 1:5</t>
  </si>
  <si>
    <t>"dle zeleně"61,90</t>
  </si>
  <si>
    <t>25</t>
  </si>
  <si>
    <t>00572420</t>
  </si>
  <si>
    <t>osivo směs travní parková okrasná</t>
  </si>
  <si>
    <t>kg</t>
  </si>
  <si>
    <t>1513226294</t>
  </si>
  <si>
    <t>0,00619*300*1,03</t>
  </si>
  <si>
    <t>26</t>
  </si>
  <si>
    <t>185803111</t>
  </si>
  <si>
    <t>Ošetření trávníku shrabáním v rovině a svahu do 1:5</t>
  </si>
  <si>
    <t>389030738</t>
  </si>
  <si>
    <t xml:space="preserve">Ošetření trávníku  jednorázové v rovině nebo na svahu do 1:5</t>
  </si>
  <si>
    <t>27</t>
  </si>
  <si>
    <t>185804311</t>
  </si>
  <si>
    <t>Zalití rostlin vodou plocha do 20 m2</t>
  </si>
  <si>
    <t>182209781</t>
  </si>
  <si>
    <t>Zalití rostlin vodou plochy záhonů jednotlivě do 20 m2</t>
  </si>
  <si>
    <t>61,9*0,05*2</t>
  </si>
  <si>
    <t>28</t>
  </si>
  <si>
    <t>185851121</t>
  </si>
  <si>
    <t>Dovoz vody pro zálivku rostlin za vzdálenost do 1000 m</t>
  </si>
  <si>
    <t>70051976</t>
  </si>
  <si>
    <t xml:space="preserve">Dovoz vody pro zálivku rostlin  na vzdálenost do 1000 m</t>
  </si>
  <si>
    <t>29</t>
  </si>
  <si>
    <t>185851129</t>
  </si>
  <si>
    <t>Příplatek k dovozu vody pro zálivku rostlin do 1000 m ZKD 1000 m</t>
  </si>
  <si>
    <t>659600425</t>
  </si>
  <si>
    <t xml:space="preserve">Dovoz vody pro zálivku rostlin  Příplatek k ceně za každých dalších i započatých 1000 m</t>
  </si>
  <si>
    <t>6,19*2</t>
  </si>
  <si>
    <t>Vodorovné konstrukce</t>
  </si>
  <si>
    <t>30</t>
  </si>
  <si>
    <t>452311151</t>
  </si>
  <si>
    <t>Podkladní desky z betonu prostého tř. C 20/25 otevřený výkop</t>
  </si>
  <si>
    <t>-1131540166</t>
  </si>
  <si>
    <t>Podkladní a zajišťovací konstrukce z betonu prostého v otevřeném výkopu desky pod potrubí, stoky a drobné objekty z betonu tř. C 20/25</t>
  </si>
  <si>
    <t>"ul.vpusť-upřesní se během stavby"1*1,5*1,5*0,15</t>
  </si>
  <si>
    <t>Komunikace pozemní</t>
  </si>
  <si>
    <t>31</t>
  </si>
  <si>
    <t>564751111</t>
  </si>
  <si>
    <t>Podklad z kameniva hrubého drceného vel. 0-63 mm tl 150 mm</t>
  </si>
  <si>
    <t>-140074357</t>
  </si>
  <si>
    <t xml:space="preserve">Podklad nebo kryt z kameniva hrubého drceného  vel. 0-63 mm s rozprostřením a zhutněním, po zhutnění tl. 150 mm</t>
  </si>
  <si>
    <t>"sanace chodníku"1,95*88,20</t>
  </si>
  <si>
    <t>"sanace vjezdů+var.pásů"31,1+8,10</t>
  </si>
  <si>
    <t>32</t>
  </si>
  <si>
    <t>564851111</t>
  </si>
  <si>
    <t>Podklad ze štěrkodrtě ŠD tl 150 mm</t>
  </si>
  <si>
    <t>-700034525</t>
  </si>
  <si>
    <t xml:space="preserve">Podklad ze štěrkodrti ŠD  s rozprostřením a zhutněním, po zhutnění tl. 150 mm</t>
  </si>
  <si>
    <t>"chodník"63,3+9,6+46,5+31,7+3,5</t>
  </si>
  <si>
    <t>"vjezdy"(7,1+7,7+7+9,3)*2</t>
  </si>
  <si>
    <t>"var.pásy vjezdů"(1,6+1,8+1,6+3)*2</t>
  </si>
  <si>
    <t>33</t>
  </si>
  <si>
    <t>596211112</t>
  </si>
  <si>
    <t>Kladení zámkové dlažby komunikací pro pěší tl 60 mm skupiny A pl do 300 m2</t>
  </si>
  <si>
    <t>321147172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</si>
  <si>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</si>
  <si>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"chodník, dle podkladu ze ŠD"154,6</t>
  </si>
  <si>
    <t>34</t>
  </si>
  <si>
    <t>59245018</t>
  </si>
  <si>
    <t>dlažba skladebná betonová 200x100x60mm přírodní</t>
  </si>
  <si>
    <t>2022898610</t>
  </si>
  <si>
    <t>154,6*1,03</t>
  </si>
  <si>
    <t>35</t>
  </si>
  <si>
    <t>596211210</t>
  </si>
  <si>
    <t>Kladení zámkové dlažby komunikací pro pěší tl 80 mm skupiny A pl do 50 m2</t>
  </si>
  <si>
    <t>-1788682917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</si>
  <si>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</si>
  <si>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"vjezdy + var.pásy dle podkladu"31,1+8,1</t>
  </si>
  <si>
    <t>36</t>
  </si>
  <si>
    <t>59245005</t>
  </si>
  <si>
    <t>dlažba skladebná betonová 200x100x80mm barevná-antracit</t>
  </si>
  <si>
    <t>344287650</t>
  </si>
  <si>
    <t>"vjezdy"31,1*1,03</t>
  </si>
  <si>
    <t>37</t>
  </si>
  <si>
    <t>59245006</t>
  </si>
  <si>
    <t>dlažba skladebná betonová pro nevidomé 200x100x60mm barevná-červená</t>
  </si>
  <si>
    <t>-1199692473</t>
  </si>
  <si>
    <t>dlažba skladebná betonová pro nevidomé 200x100x60mm barevná</t>
  </si>
  <si>
    <t>"varovné pásy"8,1*1,03</t>
  </si>
  <si>
    <t>Trubní vedení</t>
  </si>
  <si>
    <t>38</t>
  </si>
  <si>
    <t>895941111</t>
  </si>
  <si>
    <t>Zřízení vpusti kanalizační uliční z betonových dílců typ UV-50 normální</t>
  </si>
  <si>
    <t>1946835888</t>
  </si>
  <si>
    <t xml:space="preserve">Zřízení vpusti kanalizační  uliční z betonových dílců typ UV-50 normální</t>
  </si>
  <si>
    <t>39</t>
  </si>
  <si>
    <t>R2</t>
  </si>
  <si>
    <t>Kompletní sestava uliční vpusti</t>
  </si>
  <si>
    <t>-967187156</t>
  </si>
  <si>
    <t>40</t>
  </si>
  <si>
    <t>899204112</t>
  </si>
  <si>
    <t>Osazení mříží litinových včetně rámů a košů na bahno pro třídu zatížení D400, E600</t>
  </si>
  <si>
    <t>66580971</t>
  </si>
  <si>
    <t>41</t>
  </si>
  <si>
    <t>55242320</t>
  </si>
  <si>
    <t>mříž vtoková litinová plochá 500x500mm</t>
  </si>
  <si>
    <t>-1239607729</t>
  </si>
  <si>
    <t>42</t>
  </si>
  <si>
    <t>899431111</t>
  </si>
  <si>
    <t>Výšková úprava uličního vstupu nebo vpusti do 200 mm zvýšením krycího hrnce, šoupěte nebo hydrantu</t>
  </si>
  <si>
    <t>-1903779239</t>
  </si>
  <si>
    <t xml:space="preserve">Výšková úprava uličního vstupu nebo vpusti do 200 mm  zvýšením krycího hrnce, šoupěte nebo hydrantu bez úpravy armatur</t>
  </si>
  <si>
    <t>"odhad"5</t>
  </si>
  <si>
    <t>Ostatní konstrukce a práce, bourání</t>
  </si>
  <si>
    <t>43</t>
  </si>
  <si>
    <t>916231213</t>
  </si>
  <si>
    <t>Osazení chodníkového obrubníku betonového stojatého s boční opěrou do lože z betonu prostého</t>
  </si>
  <si>
    <t>-242126127</t>
  </si>
  <si>
    <t>Osazení chodníkového obrubníku betonového se zřízením lože, s vyplněním a zatřením spár cementovou maltou stojatého s boční opěrou z betonu prostého, do lože z betonu prostého</t>
  </si>
  <si>
    <t>"u zeleně"26,1+11,1+7+28,5+20+6</t>
  </si>
  <si>
    <t>44</t>
  </si>
  <si>
    <t>59217008</t>
  </si>
  <si>
    <t>obrubník betonový parkový 1000x80x200mm</t>
  </si>
  <si>
    <t>722503420</t>
  </si>
  <si>
    <t>98,7*1,03</t>
  </si>
  <si>
    <t>45</t>
  </si>
  <si>
    <t>916991121</t>
  </si>
  <si>
    <t>Lože pod obrubníky, krajníky nebo obruby z dlažebních kostek z betonu prostého</t>
  </si>
  <si>
    <t>-34115348</t>
  </si>
  <si>
    <t xml:space="preserve">Lože pod obrubníky, krajníky nebo obruby z dlažebních kostek  z betonu prostého tř. C 16/20</t>
  </si>
  <si>
    <t>"záhon.obr. u chod. "0,3*0,05*98,7</t>
  </si>
  <si>
    <t>997</t>
  </si>
  <si>
    <t>Přesun sutě</t>
  </si>
  <si>
    <t>46</t>
  </si>
  <si>
    <t>997211511</t>
  </si>
  <si>
    <t>Vodorovná doprava suti po suchu na vzdálenost do 1 km</t>
  </si>
  <si>
    <t>-2000827797</t>
  </si>
  <si>
    <t xml:space="preserve">Vodorovná doprava suti nebo vybouraných hmot  suti se složením a hrubým urovnáním, na vzdálenost do 1 km</t>
  </si>
  <si>
    <t>"beton"41,88</t>
  </si>
  <si>
    <t>"kamenivo"35,15+7,55</t>
  </si>
  <si>
    <t>Mezisoučet</t>
  </si>
  <si>
    <t>"živice"38,39</t>
  </si>
  <si>
    <t>47</t>
  </si>
  <si>
    <t>997211519</t>
  </si>
  <si>
    <t>Příplatek ZKD 1 km u vodorovné dopravy suti</t>
  </si>
  <si>
    <t>-1461326186</t>
  </si>
  <si>
    <t xml:space="preserve">Vodorovná doprava suti nebo vybouraných hmot  suti se složením a hrubým urovnáním, na vzdálenost Příplatek k ceně za každý další i započatý 1 km přes 1 km</t>
  </si>
  <si>
    <t>"na skládku do 14km bez živice (frézování)"</t>
  </si>
  <si>
    <t>"beton, kamenivo, živice"(41,88+42,70+38,39)*13</t>
  </si>
  <si>
    <t>48</t>
  </si>
  <si>
    <t>997211521</t>
  </si>
  <si>
    <t>Vodorovná doprava vybouraných hmot po suchu na vzdálenost do 1 km</t>
  </si>
  <si>
    <t>741295488</t>
  </si>
  <si>
    <t xml:space="preserve">Vodorovná doprava suti nebo vybouraných hmot  vybouraných hmot se složením a hrubým urovnáním nebo s přeložením na jiný dopravní prostředek kromě lodi, na vzdálenost do 1 km</t>
  </si>
  <si>
    <t>"obruby ležaté"4,06</t>
  </si>
  <si>
    <t>"obruby stojaté"18,245</t>
  </si>
  <si>
    <t>49</t>
  </si>
  <si>
    <t>997211529</t>
  </si>
  <si>
    <t>Příplatek ZKD 1 km u vodorovné dopravy vybouraných hmot</t>
  </si>
  <si>
    <t>584008151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</si>
  <si>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</si>
  <si>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"na skládku do 14km"</t>
  </si>
  <si>
    <t>"obruby"22,31*13</t>
  </si>
  <si>
    <t>50</t>
  </si>
  <si>
    <t>997211611</t>
  </si>
  <si>
    <t>Nakládání suti na dopravní prostředky pro vodorovnou dopravu</t>
  </si>
  <si>
    <t>-1754071647</t>
  </si>
  <si>
    <t xml:space="preserve">Nakládání suti nebo vybouraných hmot  na dopravní prostředky pro vodorovnou dopravu suti</t>
  </si>
  <si>
    <t>51</t>
  </si>
  <si>
    <t>997211612</t>
  </si>
  <si>
    <t>Nakládání vybouraných hmot na dopravní prostředky pro vodorovnou dopravu</t>
  </si>
  <si>
    <t>-1439825682</t>
  </si>
  <si>
    <t xml:space="preserve">Nakládání suti nebo vybouraných hmot  na dopravní prostředky pro vodorovnou dopravu vybouraných hmot</t>
  </si>
  <si>
    <t>52</t>
  </si>
  <si>
    <t>997221815</t>
  </si>
  <si>
    <t>Poplatek za uložení na skládce (skládkovné) stavebního odpadu betonového kód odpadu 170 101</t>
  </si>
  <si>
    <t>-232032025</t>
  </si>
  <si>
    <t>Poplatek za uložení stavebního odpadu na skládce (skládkovné) z prostého betonu zatříděného do Katalogu odpadů pod kódem 170 101</t>
  </si>
  <si>
    <t>"obruby ležaté a stojaté betonové"4,06+18,245</t>
  </si>
  <si>
    <t>53</t>
  </si>
  <si>
    <t>997221845</t>
  </si>
  <si>
    <t>Poplatek za uložení na skládce (skládkovné) odpadu asfaltového bez dehtu kód odpadu 170 302</t>
  </si>
  <si>
    <t>224324529</t>
  </si>
  <si>
    <t>Poplatek za uložení stavebního odpadu na skládce (skládkovné) asfaltového bez obsahu dehtu zatříděného do Katalogu odpadů pod kódem 170 302</t>
  </si>
  <si>
    <t>54</t>
  </si>
  <si>
    <t>997221855</t>
  </si>
  <si>
    <t>Poplatek za uložení na skládce (skládkovné) zeminy a kameniva kód odpadu 170 504</t>
  </si>
  <si>
    <t>-786517193</t>
  </si>
  <si>
    <t>"kamenivo"42,70</t>
  </si>
  <si>
    <t>998</t>
  </si>
  <si>
    <t>Přesun hmot</t>
  </si>
  <si>
    <t>55</t>
  </si>
  <si>
    <t>998223011</t>
  </si>
  <si>
    <t>Přesun hmot pro pozemní komunikace s krytem dlážděným</t>
  </si>
  <si>
    <t>1849614201</t>
  </si>
  <si>
    <t xml:space="preserve">Přesun hmot pro pozemní komunikace s krytem dlážděným  dopravní vzdálenost do 200 m jakékoliv délky objektu</t>
  </si>
  <si>
    <t>SO 101.2 - CHODNÍK- Způsobilé výdaje na vedlejší aktivity projektu</t>
  </si>
  <si>
    <t>"vozovka u obruby"0,75*107</t>
  </si>
  <si>
    <t>113154113</t>
  </si>
  <si>
    <t>Frézování živičného krytu tl 50 mm pruh š 0,5 m pl do 500 m2 bez překážek v trase</t>
  </si>
  <si>
    <t>-744667823</t>
  </si>
  <si>
    <t xml:space="preserve">Frézování živičného podkladu nebo krytu  s naložením na dopravní prostředek plochy do 500 m2 bez překážek v trase pruhu šířky do 0,5 m, tloušťky vrstvy 50 mm</t>
  </si>
  <si>
    <t>"vpravo"107*0,5+107*0,3</t>
  </si>
  <si>
    <t>"vodící proužky"107</t>
  </si>
  <si>
    <t>"obruba u silnice"33+3,5+57</t>
  </si>
  <si>
    <t>119001421</t>
  </si>
  <si>
    <t>Dočasné zajištění kabelů a kabelových tratí ze 3 volně ložených kabelů</t>
  </si>
  <si>
    <t>-519615714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</si>
  <si>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</si>
  <si>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"odhad"25</t>
  </si>
  <si>
    <t>120001101</t>
  </si>
  <si>
    <t>Příplatek za ztížení odkopávky nebo prokkopávky v blízkosti inženýrských sítí</t>
  </si>
  <si>
    <t>244376700</t>
  </si>
  <si>
    <t xml:space="preserve">Příplatek k cenám vykopávek za ztížení vykopávky  v blízkosti inženýrských sítí nebo výbušnin v horninách jakékoliv třídy</t>
  </si>
  <si>
    <t>"el.kabel+VO"107*0,3*0,3</t>
  </si>
  <si>
    <t>"plyn"107*0,3*0,3</t>
  </si>
  <si>
    <t>"obr.+V.P."0,60*0,3*107</t>
  </si>
  <si>
    <t>"rýhy"19,26</t>
  </si>
  <si>
    <t>"uložení na skládku do 14 km"19,26*4</t>
  </si>
  <si>
    <t>19,26*1,9</t>
  </si>
  <si>
    <t>R1</t>
  </si>
  <si>
    <t>Sondy pro ověření polohy inženýrských sítí</t>
  </si>
  <si>
    <t>550012204</t>
  </si>
  <si>
    <t>"dle potřeby stavby-odhad"5</t>
  </si>
  <si>
    <t>"v případě potřeby u obrub vpravo"2*0,5*107</t>
  </si>
  <si>
    <t>573231108</t>
  </si>
  <si>
    <t>Postřik živičný spojovací ze silniční emulze v množství 0,50 kg/m2</t>
  </si>
  <si>
    <t>-1408567469</t>
  </si>
  <si>
    <t>Postřik spojovací PS bez posypu kamenivem ze silniční emulze, v množství 0,50 kg/m2</t>
  </si>
  <si>
    <t>"vpravo"0,50*107+0,30*107</t>
  </si>
  <si>
    <t>577144111</t>
  </si>
  <si>
    <t>Asfaltový beton vrstva obrusná ACO 11 (ABS) tř. I tl 50 mm š do 3 m z nemodifikovaného asfaltu</t>
  </si>
  <si>
    <t>-1789792608</t>
  </si>
  <si>
    <t xml:space="preserve">Asfaltový beton vrstva obrusná ACO 11 (ABS)  s rozprostřením a se zhutněním z nemodifikovaného asfaltu v pruhu šířky do 3 m tř. I, po zhutnění tl. 50 mm</t>
  </si>
  <si>
    <t>"dle postřiku"85,60</t>
  </si>
  <si>
    <t>584121108</t>
  </si>
  <si>
    <t>Osazení silničních dílců z ŽB do lože z kameniva těženého tl 40 mm plochy do 15 m2</t>
  </si>
  <si>
    <t>-1750394790</t>
  </si>
  <si>
    <t xml:space="preserve">Osazení silničních dílců ze železového betonu  s podkladem z kameniva těženého do tl. 40 mm jakéhokoliv druhu a velikosti, na plochu jednotlivě do 15 m2</t>
  </si>
  <si>
    <t>"dle potřeby stavby-ochrana plynu ve vjezdech -odhad"16</t>
  </si>
  <si>
    <t>59381136</t>
  </si>
  <si>
    <t>panel silniční 2,00x1,00x0,15m</t>
  </si>
  <si>
    <t>1896072570</t>
  </si>
  <si>
    <t>16/2</t>
  </si>
  <si>
    <t>871291101R</t>
  </si>
  <si>
    <t>Montáž chrániček inženýrských sítí - kabelový žlab</t>
  </si>
  <si>
    <t>999898307</t>
  </si>
  <si>
    <t>"upřesní se dle potřeby stavby ve vjezdech"16,5*2</t>
  </si>
  <si>
    <t>56245115</t>
  </si>
  <si>
    <t>žlab kabelový s víkem ze směsových plastů 130x130mm dl 1,2m</t>
  </si>
  <si>
    <t>204248429</t>
  </si>
  <si>
    <t>33/1,2*1,03</t>
  </si>
  <si>
    <t>915491211</t>
  </si>
  <si>
    <t>Osazení vodícího proužku z betonových desek do betonového lože tl do 100 mm š proužku 250 mm</t>
  </si>
  <si>
    <t>-1622515137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</si>
  <si>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</si>
  <si>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"vpravo" 107</t>
  </si>
  <si>
    <t>59218002</t>
  </si>
  <si>
    <t>krajník betonový silniční BÍLÝ 500x250x100mm</t>
  </si>
  <si>
    <t>1096987728</t>
  </si>
  <si>
    <t>krajník betonový silniční 500x250x100mm</t>
  </si>
  <si>
    <t>107*1,03</t>
  </si>
  <si>
    <t>916131213</t>
  </si>
  <si>
    <t>Osazení silničního obrubníku betonového stojatého s boční opěrou do lože z betonu prostého</t>
  </si>
  <si>
    <t>1887273788</t>
  </si>
  <si>
    <t>Osazení silničního obrubníku betonového se zřízením lože, s vyplněním a zatřením spár cementovou maltou stojatého s boční opěrou z betonu prostého, do lože z betonu prostého</t>
  </si>
  <si>
    <t>"dle V.P."107</t>
  </si>
  <si>
    <t>59217030</t>
  </si>
  <si>
    <t>obrubník betonový silniční přechodový 1000x150x150-250mm</t>
  </si>
  <si>
    <t>1323447136</t>
  </si>
  <si>
    <t>"vpravo"7*1,03</t>
  </si>
  <si>
    <t>59217029</t>
  </si>
  <si>
    <t>obrubník betonový silniční nájezdový 1000x150x150mm</t>
  </si>
  <si>
    <t>1185478539</t>
  </si>
  <si>
    <t>"vpravo"(4+4,4+4+7)*1,03</t>
  </si>
  <si>
    <t>59217031</t>
  </si>
  <si>
    <t>obrubník betonový silniční 1000x150x250mm</t>
  </si>
  <si>
    <t>-736892547</t>
  </si>
  <si>
    <t>107-(19,4+7)</t>
  </si>
  <si>
    <t>80,60*1,03</t>
  </si>
  <si>
    <t>"sil.obr.+V.P."0,6*0,05*107</t>
  </si>
  <si>
    <t>919112233</t>
  </si>
  <si>
    <t>Řezání spár pro vytvoření komůrky š 20 mm hl 40 mm pro těsnící zálivku v živičném krytu</t>
  </si>
  <si>
    <t>-343566915</t>
  </si>
  <si>
    <t xml:space="preserve">Řezání dilatačních spár v živičném krytu  vytvoření komůrky pro těsnící zálivku šířky 20 mm, hloubky 40 mm</t>
  </si>
  <si>
    <t>919121233</t>
  </si>
  <si>
    <t>Těsnění spár zálivkou za studena pro komůrky š 20 mm hl 40 mm bez těsnicího profilu</t>
  </si>
  <si>
    <t>-1146695352</t>
  </si>
  <si>
    <t xml:space="preserve">Utěsnění dilatačních spár zálivkou za studena  v cementobetonovém nebo živičném krytu včetně adhezního nátěru bez těsnicího profilu pod zálivkou, pro komůrky šířky 20 mm, hloubky 40 mm</t>
  </si>
  <si>
    <t>919735112</t>
  </si>
  <si>
    <t>Řezání stávajícího živičného krytu hl do 100 mm</t>
  </si>
  <si>
    <t>-1861657224</t>
  </si>
  <si>
    <t xml:space="preserve">Řezání stávajícího živičného krytu nebo podkladu  hloubky přes 50 do 100 mm</t>
  </si>
  <si>
    <t>"dle obrub"108</t>
  </si>
  <si>
    <t>"odříznutí asfaltu chodníku u plotu"43</t>
  </si>
  <si>
    <t>"kamenivo"13,63</t>
  </si>
  <si>
    <t>"živice -frézování"10,95</t>
  </si>
  <si>
    <t>"kamenivo"13,63*13</t>
  </si>
  <si>
    <t>-686055436</t>
  </si>
  <si>
    <t>"na skládku do 2km"</t>
  </si>
  <si>
    <t>"živice (frézování)"10,96*1</t>
  </si>
  <si>
    <t>"obruby ležaté"31,03</t>
  </si>
  <si>
    <t>"obruby stojaté"19,16</t>
  </si>
  <si>
    <t>"obruby"(31,03+19,16)*13</t>
  </si>
  <si>
    <t>"obruby ležaté a stojaté betonové"31,03+19,16</t>
  </si>
  <si>
    <t>SO 101.3 - CHODNÍK- Nezpůsobilé výdaje projektu</t>
  </si>
  <si>
    <t>1639005516</t>
  </si>
  <si>
    <t>"vozovka u obruby vlevo"0,75*29</t>
  </si>
  <si>
    <t>113154123</t>
  </si>
  <si>
    <t>Frézování živičného krytu tl 50 mm pruh š 1 m pl do 500 m2 bez překážek v trase</t>
  </si>
  <si>
    <t>-6115724</t>
  </si>
  <si>
    <t xml:space="preserve">Frézování živičného podkladu nebo krytu  s naložením na dopravní prostředek plochy do 500 m2 bez překážek v trase pruhu šířky přes 0,5 m do 1 m, tloušťky vrstvy 50 mm</t>
  </si>
  <si>
    <t>"vlevo"29*0,75</t>
  </si>
  <si>
    <t>"vjezdy"(1,5+1,8+2)*0,15</t>
  </si>
  <si>
    <t>"výkop pro obrubu vlevo"0,20*29*1</t>
  </si>
  <si>
    <t>"obr.+V.P."0,60*0,3*29</t>
  </si>
  <si>
    <t>"rýhy"5,22</t>
  </si>
  <si>
    <t>"odkopávky"6,595</t>
  </si>
  <si>
    <t>"uložení na skládku do 14 km"11,815*4</t>
  </si>
  <si>
    <t>11,815*1,9</t>
  </si>
  <si>
    <t>"vjezdy"1,5+1,8+2</t>
  </si>
  <si>
    <t>"vlevo"4,3+9,1+1</t>
  </si>
  <si>
    <t>14,4*1,9*0,15</t>
  </si>
  <si>
    <t>"dle zeleně"14,4</t>
  </si>
  <si>
    <t>0,00144*300*1,03</t>
  </si>
  <si>
    <t>14,4*0,05*2</t>
  </si>
  <si>
    <t>1,44*2</t>
  </si>
  <si>
    <t>"sanace části vjezdů"1,5+1,8+2</t>
  </si>
  <si>
    <t>"v případě potřeby u obrub vlevo"2*0,5*29</t>
  </si>
  <si>
    <t>"vlevo ve vjezdech"6+4,5</t>
  </si>
  <si>
    <t>"část vjezdů"(1,5+1,8+2)*2</t>
  </si>
  <si>
    <t>0,50*29+0,30*29</t>
  </si>
  <si>
    <t>"dle postřiku"23,20</t>
  </si>
  <si>
    <t>1936833897</t>
  </si>
  <si>
    <t>"část vjezdů dle podkladu"5,3</t>
  </si>
  <si>
    <t>-1970439986</t>
  </si>
  <si>
    <t>"část vjezdů"5,3*1,03</t>
  </si>
  <si>
    <t>"vlevo" 29</t>
  </si>
  <si>
    <t>29*1,03</t>
  </si>
  <si>
    <t>"dle V.P."29</t>
  </si>
  <si>
    <t>"vlevo"4*1,03</t>
  </si>
  <si>
    <t>"vlevo"7+6,2</t>
  </si>
  <si>
    <t>13,2*1,03</t>
  </si>
  <si>
    <t>29-(4+13,2)</t>
  </si>
  <si>
    <t>11,8*1,03</t>
  </si>
  <si>
    <t>"sil.obr.+V.P."0,6*0,05*29</t>
  </si>
  <si>
    <t>"dle obrub"29+2*0,5</t>
  </si>
  <si>
    <t>"kamenivo"3,7</t>
  </si>
  <si>
    <t>"živice -frézování"2,78</t>
  </si>
  <si>
    <t>"na skládku do 14km "</t>
  </si>
  <si>
    <t>"kamenivo"3,7*13</t>
  </si>
  <si>
    <t>"živice (frézování)"2,78*1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</si>
</sst>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19-108A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CHODNÍKU VE LHOTĚ PODÉL SIL.III/03323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Lhota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27. 1. 2020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Sýkorová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37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001 - VEDLEJŠÍ A OSTAT...'!J30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 001 - VEDLEJŠÍ A OSTAT...'!P120</f>
        <v>0</v>
      </c>
      <c r="AV95" s="129">
        <f>'SO 001 - VEDLEJŠÍ A OSTAT...'!J33</f>
        <v>0</v>
      </c>
      <c r="AW95" s="129">
        <f>'SO 001 - VEDLEJŠÍ A OSTAT...'!J34</f>
        <v>0</v>
      </c>
      <c r="AX95" s="129">
        <f>'SO 001 - VEDLEJŠÍ A OSTAT...'!J35</f>
        <v>0</v>
      </c>
      <c r="AY95" s="129">
        <f>'SO 001 - VEDLEJŠÍ A OSTAT...'!J36</f>
        <v>0</v>
      </c>
      <c r="AZ95" s="129">
        <f>'SO 001 - VEDLEJŠÍ A OSTAT...'!F33</f>
        <v>0</v>
      </c>
      <c r="BA95" s="129">
        <f>'SO 001 - VEDLEJŠÍ A OSTAT...'!F34</f>
        <v>0</v>
      </c>
      <c r="BB95" s="129">
        <f>'SO 001 - VEDLEJŠÍ A OSTAT...'!F35</f>
        <v>0</v>
      </c>
      <c r="BC95" s="129">
        <f>'SO 001 - VEDLEJŠÍ A OSTAT...'!F36</f>
        <v>0</v>
      </c>
      <c r="BD95" s="131">
        <f>'SO 001 - VEDLEJŠÍ A OSTAT...'!F37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85</v>
      </c>
      <c r="CM95" s="132" t="s">
        <v>86</v>
      </c>
    </row>
    <row r="96" s="7" customFormat="1" ht="24.75" customHeight="1">
      <c r="A96" s="120" t="s">
        <v>79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001.1 - VEDLEJŠÍ A OST...'!J30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'SO 001.1 - VEDLEJŠÍ A OST...'!P120</f>
        <v>0</v>
      </c>
      <c r="AV96" s="129">
        <f>'SO 001.1 - VEDLEJŠÍ A OST...'!J33</f>
        <v>0</v>
      </c>
      <c r="AW96" s="129">
        <f>'SO 001.1 - VEDLEJŠÍ A OST...'!J34</f>
        <v>0</v>
      </c>
      <c r="AX96" s="129">
        <f>'SO 001.1 - VEDLEJŠÍ A OST...'!J35</f>
        <v>0</v>
      </c>
      <c r="AY96" s="129">
        <f>'SO 001.1 - VEDLEJŠÍ A OST...'!J36</f>
        <v>0</v>
      </c>
      <c r="AZ96" s="129">
        <f>'SO 001.1 - VEDLEJŠÍ A OST...'!F33</f>
        <v>0</v>
      </c>
      <c r="BA96" s="129">
        <f>'SO 001.1 - VEDLEJŠÍ A OST...'!F34</f>
        <v>0</v>
      </c>
      <c r="BB96" s="129">
        <f>'SO 001.1 - VEDLEJŠÍ A OST...'!F35</f>
        <v>0</v>
      </c>
      <c r="BC96" s="129">
        <f>'SO 001.1 - VEDLEJŠÍ A OST...'!F36</f>
        <v>0</v>
      </c>
      <c r="BD96" s="131">
        <f>'SO 001.1 - VEDLEJŠÍ A OST...'!F37</f>
        <v>0</v>
      </c>
      <c r="BE96" s="7"/>
      <c r="BT96" s="132" t="s">
        <v>83</v>
      </c>
      <c r="BV96" s="132" t="s">
        <v>77</v>
      </c>
      <c r="BW96" s="132" t="s">
        <v>89</v>
      </c>
      <c r="BX96" s="132" t="s">
        <v>5</v>
      </c>
      <c r="CL96" s="132" t="s">
        <v>85</v>
      </c>
      <c r="CM96" s="132" t="s">
        <v>86</v>
      </c>
    </row>
    <row r="97" s="7" customFormat="1" ht="24.75" customHeight="1">
      <c r="A97" s="120" t="s">
        <v>79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101.1 - CHODNÍK- Způso...'!J30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28">
        <v>0</v>
      </c>
      <c r="AT97" s="129">
        <f>ROUND(SUM(AV97:AW97),2)</f>
        <v>0</v>
      </c>
      <c r="AU97" s="130">
        <f>'SO 101.1 - CHODNÍK- Způso...'!P124</f>
        <v>0</v>
      </c>
      <c r="AV97" s="129">
        <f>'SO 101.1 - CHODNÍK- Způso...'!J33</f>
        <v>0</v>
      </c>
      <c r="AW97" s="129">
        <f>'SO 101.1 - CHODNÍK- Způso...'!J34</f>
        <v>0</v>
      </c>
      <c r="AX97" s="129">
        <f>'SO 101.1 - CHODNÍK- Způso...'!J35</f>
        <v>0</v>
      </c>
      <c r="AY97" s="129">
        <f>'SO 101.1 - CHODNÍK- Způso...'!J36</f>
        <v>0</v>
      </c>
      <c r="AZ97" s="129">
        <f>'SO 101.1 - CHODNÍK- Způso...'!F33</f>
        <v>0</v>
      </c>
      <c r="BA97" s="129">
        <f>'SO 101.1 - CHODNÍK- Způso...'!F34</f>
        <v>0</v>
      </c>
      <c r="BB97" s="129">
        <f>'SO 101.1 - CHODNÍK- Způso...'!F35</f>
        <v>0</v>
      </c>
      <c r="BC97" s="129">
        <f>'SO 101.1 - CHODNÍK- Způso...'!F36</f>
        <v>0</v>
      </c>
      <c r="BD97" s="131">
        <f>'SO 101.1 - CHODNÍK- Způso...'!F37</f>
        <v>0</v>
      </c>
      <c r="BE97" s="7"/>
      <c r="BT97" s="132" t="s">
        <v>83</v>
      </c>
      <c r="BV97" s="132" t="s">
        <v>77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24.75" customHeight="1">
      <c r="A98" s="120" t="s">
        <v>79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101.2 - CHODNÍK- Způso...'!J30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82</v>
      </c>
      <c r="AR98" s="127"/>
      <c r="AS98" s="128">
        <v>0</v>
      </c>
      <c r="AT98" s="129">
        <f>ROUND(SUM(AV98:AW98),2)</f>
        <v>0</v>
      </c>
      <c r="AU98" s="130">
        <f>'SO 101.2 - CHODNÍK- Způso...'!P123</f>
        <v>0</v>
      </c>
      <c r="AV98" s="129">
        <f>'SO 101.2 - CHODNÍK- Způso...'!J33</f>
        <v>0</v>
      </c>
      <c r="AW98" s="129">
        <f>'SO 101.2 - CHODNÍK- Způso...'!J34</f>
        <v>0</v>
      </c>
      <c r="AX98" s="129">
        <f>'SO 101.2 - CHODNÍK- Způso...'!J35</f>
        <v>0</v>
      </c>
      <c r="AY98" s="129">
        <f>'SO 101.2 - CHODNÍK- Způso...'!J36</f>
        <v>0</v>
      </c>
      <c r="AZ98" s="129">
        <f>'SO 101.2 - CHODNÍK- Způso...'!F33</f>
        <v>0</v>
      </c>
      <c r="BA98" s="129">
        <f>'SO 101.2 - CHODNÍK- Způso...'!F34</f>
        <v>0</v>
      </c>
      <c r="BB98" s="129">
        <f>'SO 101.2 - CHODNÍK- Způso...'!F35</f>
        <v>0</v>
      </c>
      <c r="BC98" s="129">
        <f>'SO 101.2 - CHODNÍK- Způso...'!F36</f>
        <v>0</v>
      </c>
      <c r="BD98" s="131">
        <f>'SO 101.2 - CHODNÍK- Způso...'!F37</f>
        <v>0</v>
      </c>
      <c r="BE98" s="7"/>
      <c r="BT98" s="132" t="s">
        <v>83</v>
      </c>
      <c r="BV98" s="132" t="s">
        <v>77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24.75" customHeight="1">
      <c r="A99" s="120" t="s">
        <v>79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101.3 - CHODNÍK- Nezpů...'!J30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82</v>
      </c>
      <c r="AR99" s="127"/>
      <c r="AS99" s="133">
        <v>0</v>
      </c>
      <c r="AT99" s="134">
        <f>ROUND(SUM(AV99:AW99),2)</f>
        <v>0</v>
      </c>
      <c r="AU99" s="135">
        <f>'SO 101.3 - CHODNÍK- Nezpů...'!P122</f>
        <v>0</v>
      </c>
      <c r="AV99" s="134">
        <f>'SO 101.3 - CHODNÍK- Nezpů...'!J33</f>
        <v>0</v>
      </c>
      <c r="AW99" s="134">
        <f>'SO 101.3 - CHODNÍK- Nezpů...'!J34</f>
        <v>0</v>
      </c>
      <c r="AX99" s="134">
        <f>'SO 101.3 - CHODNÍK- Nezpů...'!J35</f>
        <v>0</v>
      </c>
      <c r="AY99" s="134">
        <f>'SO 101.3 - CHODNÍK- Nezpů...'!J36</f>
        <v>0</v>
      </c>
      <c r="AZ99" s="134">
        <f>'SO 101.3 - CHODNÍK- Nezpů...'!F33</f>
        <v>0</v>
      </c>
      <c r="BA99" s="134">
        <f>'SO 101.3 - CHODNÍK- Nezpů...'!F34</f>
        <v>0</v>
      </c>
      <c r="BB99" s="134">
        <f>'SO 101.3 - CHODNÍK- Nezpů...'!F35</f>
        <v>0</v>
      </c>
      <c r="BC99" s="134">
        <f>'SO 101.3 - CHODNÍK- Nezpů...'!F36</f>
        <v>0</v>
      </c>
      <c r="BD99" s="136">
        <f>'SO 101.3 - CHODNÍK- Nezpů...'!F37</f>
        <v>0</v>
      </c>
      <c r="BE99" s="7"/>
      <c r="BT99" s="132" t="s">
        <v>83</v>
      </c>
      <c r="BV99" s="132" t="s">
        <v>77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/P0OO+qxHFtrI8Iu+XkxOV9Xrcjctsc1xXX8JWm9DGXD+dzZnVGYbmlmTsFRgozNa2EfyM3Vj89YT5V/lefJkg==" hashValue="JsQ+uODDEmZjH/B486kvGuUQLaNAaDumtxRpfZ7J0YOuSbZ+CaBL4EDXTW54WfcFxebxOID/Tsgipm5BbmWsB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VEDLEJŠÍ A OSTAT...'!C2" display="/"/>
    <hyperlink ref="A96" location="'SO 001.1 - VEDLEJŠÍ A OST...'!C2" display="/"/>
    <hyperlink ref="A97" location="'SO 101.1 - CHODNÍK- Způso...'!C2" display="/"/>
    <hyperlink ref="A98" location="'SO 101.2 - CHODNÍK- Způso...'!C2" display="/"/>
    <hyperlink ref="A99" location="'SO 101.3 - CHODNÍK- Nezpů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CHODNÍKU VE LHOTĚ PODÉL SIL.III/03323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85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102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103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ROUND((SUM(BE120:BE137)),  2)</f>
        <v>0</v>
      </c>
      <c r="G33" s="39"/>
      <c r="H33" s="39"/>
      <c r="I33" s="156">
        <v>0.20999999999999999</v>
      </c>
      <c r="J33" s="155">
        <f>ROUND(((SUM(BE120:BE137))*I33),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ROUND((SUM(BF120:BF137)),  2)</f>
        <v>0</v>
      </c>
      <c r="G34" s="39"/>
      <c r="H34" s="39"/>
      <c r="I34" s="156">
        <v>0.14999999999999999</v>
      </c>
      <c r="J34" s="155">
        <f>ROUND(((SUM(BF120:BF137))*I34),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ROUND((SUM(BG120:BG137)),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ROUND((SUM(BH120:BH137)),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ROUND((SUM(BI120:BI137)),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CHODNÍKU VE LHOTĚ PODÉL SIL.III/03323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001 - VEDLEJŠÍ A OSTATNÍ NÁKLADY- Způsobilé výdaje na vedlejší aktivity projektu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VDI Projekt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Sýkorová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J135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113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REKONSTRUKCE CHODNÍKU VE LHOTĚ PODÉL SIL.III/03323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SO 001 - VEDLEJŠÍ A OSTATNÍ NÁKLADY- Způsobilé výdaje na vedlejší aktivity projektu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27. 1. 2020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Město Přelouč</v>
      </c>
      <c r="G116" s="41"/>
      <c r="H116" s="41"/>
      <c r="I116" s="33" t="s">
        <v>30</v>
      </c>
      <c r="J116" s="37" t="str">
        <f>E21</f>
        <v>VDI Projekt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>Sýkorová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114</v>
      </c>
      <c r="D119" s="195" t="s">
        <v>60</v>
      </c>
      <c r="E119" s="195" t="s">
        <v>56</v>
      </c>
      <c r="F119" s="195" t="s">
        <v>57</v>
      </c>
      <c r="G119" s="195" t="s">
        <v>115</v>
      </c>
      <c r="H119" s="195" t="s">
        <v>116</v>
      </c>
      <c r="I119" s="195" t="s">
        <v>117</v>
      </c>
      <c r="J119" s="195" t="s">
        <v>106</v>
      </c>
      <c r="K119" s="196" t="s">
        <v>118</v>
      </c>
      <c r="L119" s="197"/>
      <c r="M119" s="101" t="s">
        <v>1</v>
      </c>
      <c r="N119" s="102" t="s">
        <v>39</v>
      </c>
      <c r="O119" s="102" t="s">
        <v>119</v>
      </c>
      <c r="P119" s="102" t="s">
        <v>120</v>
      </c>
      <c r="Q119" s="102" t="s">
        <v>121</v>
      </c>
      <c r="R119" s="102" t="s">
        <v>122</v>
      </c>
      <c r="S119" s="102" t="s">
        <v>123</v>
      </c>
      <c r="T119" s="103" t="s">
        <v>124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125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74</v>
      </c>
      <c r="AU120" s="18" t="s">
        <v>108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74</v>
      </c>
      <c r="E121" s="206" t="s">
        <v>126</v>
      </c>
      <c r="F121" s="206" t="s">
        <v>127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P122+P129+P135</f>
        <v>0</v>
      </c>
      <c r="Q121" s="211"/>
      <c r="R121" s="212">
        <f>R122+R129+R135</f>
        <v>0</v>
      </c>
      <c r="S121" s="211"/>
      <c r="T121" s="213">
        <f>T122+T129+T135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128</v>
      </c>
      <c r="AT121" s="215" t="s">
        <v>74</v>
      </c>
      <c r="AU121" s="215" t="s">
        <v>75</v>
      </c>
      <c r="AY121" s="214" t="s">
        <v>129</v>
      </c>
      <c r="BK121" s="216">
        <f>BK122+BK129+BK135</f>
        <v>0</v>
      </c>
    </row>
    <row r="122" s="12" customFormat="1" ht="22.8" customHeight="1">
      <c r="A122" s="12"/>
      <c r="B122" s="203"/>
      <c r="C122" s="204"/>
      <c r="D122" s="205" t="s">
        <v>74</v>
      </c>
      <c r="E122" s="217" t="s">
        <v>130</v>
      </c>
      <c r="F122" s="217" t="s">
        <v>131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SUM(P123:P128)</f>
        <v>0</v>
      </c>
      <c r="Q122" s="211"/>
      <c r="R122" s="212">
        <f>SUM(R123:R128)</f>
        <v>0</v>
      </c>
      <c r="S122" s="211"/>
      <c r="T122" s="213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128</v>
      </c>
      <c r="AT122" s="215" t="s">
        <v>74</v>
      </c>
      <c r="AU122" s="215" t="s">
        <v>83</v>
      </c>
      <c r="AY122" s="214" t="s">
        <v>129</v>
      </c>
      <c r="BK122" s="216">
        <f>SUM(BK123:BK128)</f>
        <v>0</v>
      </c>
    </row>
    <row r="123" s="2" customFormat="1">
      <c r="A123" s="39"/>
      <c r="B123" s="40"/>
      <c r="C123" s="219" t="s">
        <v>83</v>
      </c>
      <c r="D123" s="219" t="s">
        <v>132</v>
      </c>
      <c r="E123" s="220" t="s">
        <v>133</v>
      </c>
      <c r="F123" s="221" t="s">
        <v>134</v>
      </c>
      <c r="G123" s="222" t="s">
        <v>135</v>
      </c>
      <c r="H123" s="223">
        <v>1</v>
      </c>
      <c r="I123" s="224"/>
      <c r="J123" s="225">
        <f>ROUND(I123*H123,2)</f>
        <v>0</v>
      </c>
      <c r="K123" s="221" t="s">
        <v>136</v>
      </c>
      <c r="L123" s="45"/>
      <c r="M123" s="226" t="s">
        <v>1</v>
      </c>
      <c r="N123" s="227" t="s">
        <v>40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137</v>
      </c>
      <c r="AT123" s="230" t="s">
        <v>132</v>
      </c>
      <c r="AU123" s="230" t="s">
        <v>86</v>
      </c>
      <c r="AY123" s="18" t="s">
        <v>129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83</v>
      </c>
      <c r="BK123" s="231">
        <f>ROUND(I123*H123,2)</f>
        <v>0</v>
      </c>
      <c r="BL123" s="18" t="s">
        <v>137</v>
      </c>
      <c r="BM123" s="230" t="s">
        <v>138</v>
      </c>
    </row>
    <row r="124" s="2" customFormat="1">
      <c r="A124" s="39"/>
      <c r="B124" s="40"/>
      <c r="C124" s="41"/>
      <c r="D124" s="232" t="s">
        <v>139</v>
      </c>
      <c r="E124" s="41"/>
      <c r="F124" s="233" t="s">
        <v>140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139</v>
      </c>
      <c r="AU124" s="18" t="s">
        <v>86</v>
      </c>
    </row>
    <row r="125" s="2" customFormat="1">
      <c r="A125" s="39"/>
      <c r="B125" s="40"/>
      <c r="C125" s="219" t="s">
        <v>86</v>
      </c>
      <c r="D125" s="219" t="s">
        <v>132</v>
      </c>
      <c r="E125" s="220" t="s">
        <v>141</v>
      </c>
      <c r="F125" s="221" t="s">
        <v>142</v>
      </c>
      <c r="G125" s="222" t="s">
        <v>135</v>
      </c>
      <c r="H125" s="223">
        <v>1</v>
      </c>
      <c r="I125" s="224"/>
      <c r="J125" s="225">
        <f>ROUND(I125*H125,2)</f>
        <v>0</v>
      </c>
      <c r="K125" s="221" t="s">
        <v>136</v>
      </c>
      <c r="L125" s="45"/>
      <c r="M125" s="226" t="s">
        <v>1</v>
      </c>
      <c r="N125" s="227" t="s">
        <v>40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137</v>
      </c>
      <c r="AT125" s="230" t="s">
        <v>132</v>
      </c>
      <c r="AU125" s="230" t="s">
        <v>86</v>
      </c>
      <c r="AY125" s="18" t="s">
        <v>129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83</v>
      </c>
      <c r="BK125" s="231">
        <f>ROUND(I125*H125,2)</f>
        <v>0</v>
      </c>
      <c r="BL125" s="18" t="s">
        <v>137</v>
      </c>
      <c r="BM125" s="230" t="s">
        <v>143</v>
      </c>
    </row>
    <row r="126" s="2" customFormat="1">
      <c r="A126" s="39"/>
      <c r="B126" s="40"/>
      <c r="C126" s="41"/>
      <c r="D126" s="232" t="s">
        <v>139</v>
      </c>
      <c r="E126" s="41"/>
      <c r="F126" s="233" t="s">
        <v>144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86</v>
      </c>
    </row>
    <row r="127" s="2" customFormat="1">
      <c r="A127" s="39"/>
      <c r="B127" s="40"/>
      <c r="C127" s="219" t="s">
        <v>145</v>
      </c>
      <c r="D127" s="219" t="s">
        <v>132</v>
      </c>
      <c r="E127" s="220" t="s">
        <v>146</v>
      </c>
      <c r="F127" s="221" t="s">
        <v>147</v>
      </c>
      <c r="G127" s="222" t="s">
        <v>135</v>
      </c>
      <c r="H127" s="223">
        <v>1</v>
      </c>
      <c r="I127" s="224"/>
      <c r="J127" s="225">
        <f>ROUND(I127*H127,2)</f>
        <v>0</v>
      </c>
      <c r="K127" s="221" t="s">
        <v>136</v>
      </c>
      <c r="L127" s="45"/>
      <c r="M127" s="226" t="s">
        <v>1</v>
      </c>
      <c r="N127" s="227" t="s">
        <v>40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137</v>
      </c>
      <c r="AT127" s="230" t="s">
        <v>132</v>
      </c>
      <c r="AU127" s="230" t="s">
        <v>86</v>
      </c>
      <c r="AY127" s="18" t="s">
        <v>129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83</v>
      </c>
      <c r="BK127" s="231">
        <f>ROUND(I127*H127,2)</f>
        <v>0</v>
      </c>
      <c r="BL127" s="18" t="s">
        <v>137</v>
      </c>
      <c r="BM127" s="230" t="s">
        <v>148</v>
      </c>
    </row>
    <row r="128" s="2" customFormat="1">
      <c r="A128" s="39"/>
      <c r="B128" s="40"/>
      <c r="C128" s="41"/>
      <c r="D128" s="232" t="s">
        <v>139</v>
      </c>
      <c r="E128" s="41"/>
      <c r="F128" s="233" t="s">
        <v>149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86</v>
      </c>
    </row>
    <row r="129" s="12" customFormat="1" ht="22.8" customHeight="1">
      <c r="A129" s="12"/>
      <c r="B129" s="203"/>
      <c r="C129" s="204"/>
      <c r="D129" s="205" t="s">
        <v>74</v>
      </c>
      <c r="E129" s="217" t="s">
        <v>150</v>
      </c>
      <c r="F129" s="217" t="s">
        <v>151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SUM(P130:P134)</f>
        <v>0</v>
      </c>
      <c r="Q129" s="211"/>
      <c r="R129" s="212">
        <f>SUM(R130:R134)</f>
        <v>0</v>
      </c>
      <c r="S129" s="211"/>
      <c r="T129" s="213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128</v>
      </c>
      <c r="AT129" s="215" t="s">
        <v>74</v>
      </c>
      <c r="AU129" s="215" t="s">
        <v>83</v>
      </c>
      <c r="AY129" s="214" t="s">
        <v>129</v>
      </c>
      <c r="BK129" s="216">
        <f>SUM(BK130:BK134)</f>
        <v>0</v>
      </c>
    </row>
    <row r="130" s="2" customFormat="1" ht="66.75" customHeight="1">
      <c r="A130" s="39"/>
      <c r="B130" s="40"/>
      <c r="C130" s="219" t="s">
        <v>152</v>
      </c>
      <c r="D130" s="219" t="s">
        <v>132</v>
      </c>
      <c r="E130" s="220" t="s">
        <v>153</v>
      </c>
      <c r="F130" s="221" t="s">
        <v>154</v>
      </c>
      <c r="G130" s="222" t="s">
        <v>135</v>
      </c>
      <c r="H130" s="223">
        <v>1</v>
      </c>
      <c r="I130" s="224"/>
      <c r="J130" s="225">
        <f>ROUND(I130*H130,2)</f>
        <v>0</v>
      </c>
      <c r="K130" s="221" t="s">
        <v>136</v>
      </c>
      <c r="L130" s="45"/>
      <c r="M130" s="226" t="s">
        <v>1</v>
      </c>
      <c r="N130" s="227" t="s">
        <v>40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137</v>
      </c>
      <c r="AT130" s="230" t="s">
        <v>132</v>
      </c>
      <c r="AU130" s="230" t="s">
        <v>86</v>
      </c>
      <c r="AY130" s="18" t="s">
        <v>129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83</v>
      </c>
      <c r="BK130" s="231">
        <f>ROUND(I130*H130,2)</f>
        <v>0</v>
      </c>
      <c r="BL130" s="18" t="s">
        <v>137</v>
      </c>
      <c r="BM130" s="230" t="s">
        <v>155</v>
      </c>
    </row>
    <row r="131" s="2" customFormat="1">
      <c r="A131" s="39"/>
      <c r="B131" s="40"/>
      <c r="C131" s="41"/>
      <c r="D131" s="232" t="s">
        <v>139</v>
      </c>
      <c r="E131" s="41"/>
      <c r="F131" s="233" t="s">
        <v>156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86</v>
      </c>
    </row>
    <row r="132" s="2" customFormat="1">
      <c r="A132" s="39"/>
      <c r="B132" s="40"/>
      <c r="C132" s="219" t="s">
        <v>128</v>
      </c>
      <c r="D132" s="219" t="s">
        <v>132</v>
      </c>
      <c r="E132" s="220" t="s">
        <v>157</v>
      </c>
      <c r="F132" s="221" t="s">
        <v>158</v>
      </c>
      <c r="G132" s="222" t="s">
        <v>135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40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137</v>
      </c>
      <c r="AT132" s="230" t="s">
        <v>132</v>
      </c>
      <c r="AU132" s="230" t="s">
        <v>86</v>
      </c>
      <c r="AY132" s="18" t="s">
        <v>129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137</v>
      </c>
      <c r="BM132" s="230" t="s">
        <v>159</v>
      </c>
    </row>
    <row r="133" s="2" customFormat="1">
      <c r="A133" s="39"/>
      <c r="B133" s="40"/>
      <c r="C133" s="41"/>
      <c r="D133" s="232" t="s">
        <v>139</v>
      </c>
      <c r="E133" s="41"/>
      <c r="F133" s="233" t="s">
        <v>158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139</v>
      </c>
      <c r="AU133" s="18" t="s">
        <v>86</v>
      </c>
    </row>
    <row r="134" s="13" customFormat="1">
      <c r="A134" s="13"/>
      <c r="B134" s="237"/>
      <c r="C134" s="238"/>
      <c r="D134" s="232" t="s">
        <v>160</v>
      </c>
      <c r="E134" s="239" t="s">
        <v>1</v>
      </c>
      <c r="F134" s="240" t="s">
        <v>161</v>
      </c>
      <c r="G134" s="238"/>
      <c r="H134" s="241">
        <v>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160</v>
      </c>
      <c r="AU134" s="247" t="s">
        <v>86</v>
      </c>
      <c r="AV134" s="13" t="s">
        <v>86</v>
      </c>
      <c r="AW134" s="13" t="s">
        <v>31</v>
      </c>
      <c r="AX134" s="13" t="s">
        <v>83</v>
      </c>
      <c r="AY134" s="247" t="s">
        <v>129</v>
      </c>
    </row>
    <row r="135" s="12" customFormat="1" ht="22.8" customHeight="1">
      <c r="A135" s="12"/>
      <c r="B135" s="203"/>
      <c r="C135" s="204"/>
      <c r="D135" s="205" t="s">
        <v>74</v>
      </c>
      <c r="E135" s="217" t="s">
        <v>162</v>
      </c>
      <c r="F135" s="217" t="s">
        <v>163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128</v>
      </c>
      <c r="AT135" s="215" t="s">
        <v>74</v>
      </c>
      <c r="AU135" s="215" t="s">
        <v>83</v>
      </c>
      <c r="AY135" s="214" t="s">
        <v>129</v>
      </c>
      <c r="BK135" s="216">
        <f>SUM(BK136:BK137)</f>
        <v>0</v>
      </c>
    </row>
    <row r="136" s="2" customFormat="1">
      <c r="A136" s="39"/>
      <c r="B136" s="40"/>
      <c r="C136" s="219" t="s">
        <v>164</v>
      </c>
      <c r="D136" s="219" t="s">
        <v>132</v>
      </c>
      <c r="E136" s="220" t="s">
        <v>165</v>
      </c>
      <c r="F136" s="221" t="s">
        <v>166</v>
      </c>
      <c r="G136" s="222" t="s">
        <v>167</v>
      </c>
      <c r="H136" s="223">
        <v>8</v>
      </c>
      <c r="I136" s="224"/>
      <c r="J136" s="225">
        <f>ROUND(I136*H136,2)</f>
        <v>0</v>
      </c>
      <c r="K136" s="221" t="s">
        <v>136</v>
      </c>
      <c r="L136" s="45"/>
      <c r="M136" s="226" t="s">
        <v>1</v>
      </c>
      <c r="N136" s="227" t="s">
        <v>40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137</v>
      </c>
      <c r="AT136" s="230" t="s">
        <v>132</v>
      </c>
      <c r="AU136" s="230" t="s">
        <v>86</v>
      </c>
      <c r="AY136" s="18" t="s">
        <v>129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83</v>
      </c>
      <c r="BK136" s="231">
        <f>ROUND(I136*H136,2)</f>
        <v>0</v>
      </c>
      <c r="BL136" s="18" t="s">
        <v>137</v>
      </c>
      <c r="BM136" s="230" t="s">
        <v>168</v>
      </c>
    </row>
    <row r="137" s="2" customFormat="1">
      <c r="A137" s="39"/>
      <c r="B137" s="40"/>
      <c r="C137" s="41"/>
      <c r="D137" s="232" t="s">
        <v>139</v>
      </c>
      <c r="E137" s="41"/>
      <c r="F137" s="233" t="s">
        <v>169</v>
      </c>
      <c r="G137" s="41"/>
      <c r="H137" s="41"/>
      <c r="I137" s="234"/>
      <c r="J137" s="41"/>
      <c r="K137" s="41"/>
      <c r="L137" s="45"/>
      <c r="M137" s="248"/>
      <c r="N137" s="249"/>
      <c r="O137" s="250"/>
      <c r="P137" s="250"/>
      <c r="Q137" s="250"/>
      <c r="R137" s="250"/>
      <c r="S137" s="250"/>
      <c r="T137" s="251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86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BJqX9ve3xpq0DzC6Jkx9id5eCbFINamGn4ciOZHrSSICApYJ16oJoTcxm7iSB7ZGXKSpEO7jRwaBrCqsA0wBkQ==" hashValue="9DlLF1eSNPpCOuX6IfWTJZwlL3ri6tzGr2T8//XB8WVrGH4U+RCy46SLkdl3Cl0qPhlk5PuuE3aKsA2tdl/9Ew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CHODNÍKU VE LHOTĚ PODÉL SIL.III/03323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85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26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102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103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ROUND((SUM(BE120:BE130)),  2)</f>
        <v>0</v>
      </c>
      <c r="G33" s="39"/>
      <c r="H33" s="39"/>
      <c r="I33" s="156">
        <v>0.20999999999999999</v>
      </c>
      <c r="J33" s="155">
        <f>ROUND(((SUM(BE120:BE130))*I33),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ROUND((SUM(BF120:BF130)),  2)</f>
        <v>0</v>
      </c>
      <c r="G34" s="39"/>
      <c r="H34" s="39"/>
      <c r="I34" s="156">
        <v>0.14999999999999999</v>
      </c>
      <c r="J34" s="155">
        <f>ROUND(((SUM(BF120:BF130))*I34),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ROUND((SUM(BG120:BG130)),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ROUND((SUM(BH120:BH130)),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ROUND((SUM(BI120:BI130)),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CHODNÍKU VE LHOTĚ PODÉL SIL.III/03323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001.1 - VEDLEJŠÍ A OSTATNÍ NÁKLADY- Nezpůsobilé výdaje projektu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VDI Projekt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Sýkorová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111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J130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113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REKONSTRUKCE CHODNÍKU VE LHOTĚ PODÉL SIL.III/03323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SO 001.1 - VEDLEJŠÍ A OSTATNÍ NÁKLADY- Nezpůsobilé výdaje projektu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27. 1. 2020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Město Přelouč</v>
      </c>
      <c r="G116" s="41"/>
      <c r="H116" s="41"/>
      <c r="I116" s="33" t="s">
        <v>30</v>
      </c>
      <c r="J116" s="37" t="str">
        <f>E21</f>
        <v>VDI Projekt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32</v>
      </c>
      <c r="J117" s="37" t="str">
        <f>E24</f>
        <v>Sýkorová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114</v>
      </c>
      <c r="D119" s="195" t="s">
        <v>60</v>
      </c>
      <c r="E119" s="195" t="s">
        <v>56</v>
      </c>
      <c r="F119" s="195" t="s">
        <v>57</v>
      </c>
      <c r="G119" s="195" t="s">
        <v>115</v>
      </c>
      <c r="H119" s="195" t="s">
        <v>116</v>
      </c>
      <c r="I119" s="195" t="s">
        <v>117</v>
      </c>
      <c r="J119" s="195" t="s">
        <v>106</v>
      </c>
      <c r="K119" s="196" t="s">
        <v>118</v>
      </c>
      <c r="L119" s="197"/>
      <c r="M119" s="101" t="s">
        <v>1</v>
      </c>
      <c r="N119" s="102" t="s">
        <v>39</v>
      </c>
      <c r="O119" s="102" t="s">
        <v>119</v>
      </c>
      <c r="P119" s="102" t="s">
        <v>120</v>
      </c>
      <c r="Q119" s="102" t="s">
        <v>121</v>
      </c>
      <c r="R119" s="102" t="s">
        <v>122</v>
      </c>
      <c r="S119" s="102" t="s">
        <v>123</v>
      </c>
      <c r="T119" s="103" t="s">
        <v>124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125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74</v>
      </c>
      <c r="AU120" s="18" t="s">
        <v>108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74</v>
      </c>
      <c r="E121" s="206" t="s">
        <v>126</v>
      </c>
      <c r="F121" s="206" t="s">
        <v>127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P122+P123+P130</f>
        <v>0</v>
      </c>
      <c r="Q121" s="211"/>
      <c r="R121" s="212">
        <f>R122+R123+R130</f>
        <v>0</v>
      </c>
      <c r="S121" s="211"/>
      <c r="T121" s="213">
        <f>T122+T123+T130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128</v>
      </c>
      <c r="AT121" s="215" t="s">
        <v>74</v>
      </c>
      <c r="AU121" s="215" t="s">
        <v>75</v>
      </c>
      <c r="AY121" s="214" t="s">
        <v>129</v>
      </c>
      <c r="BK121" s="216">
        <f>BK122+BK123+BK130</f>
        <v>0</v>
      </c>
    </row>
    <row r="122" s="12" customFormat="1" ht="22.8" customHeight="1">
      <c r="A122" s="12"/>
      <c r="B122" s="203"/>
      <c r="C122" s="204"/>
      <c r="D122" s="205" t="s">
        <v>74</v>
      </c>
      <c r="E122" s="217" t="s">
        <v>130</v>
      </c>
      <c r="F122" s="217" t="s">
        <v>131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v>0</v>
      </c>
      <c r="Q122" s="211"/>
      <c r="R122" s="212">
        <v>0</v>
      </c>
      <c r="S122" s="211"/>
      <c r="T122" s="213"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128</v>
      </c>
      <c r="AT122" s="215" t="s">
        <v>74</v>
      </c>
      <c r="AU122" s="215" t="s">
        <v>83</v>
      </c>
      <c r="AY122" s="214" t="s">
        <v>129</v>
      </c>
      <c r="BK122" s="216">
        <v>0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150</v>
      </c>
      <c r="F123" s="217" t="s">
        <v>151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SUM(P124:P129)</f>
        <v>0</v>
      </c>
      <c r="Q123" s="211"/>
      <c r="R123" s="212">
        <f>SUM(R124:R129)</f>
        <v>0</v>
      </c>
      <c r="S123" s="211"/>
      <c r="T123" s="213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128</v>
      </c>
      <c r="AT123" s="215" t="s">
        <v>74</v>
      </c>
      <c r="AU123" s="215" t="s">
        <v>83</v>
      </c>
      <c r="AY123" s="214" t="s">
        <v>129</v>
      </c>
      <c r="BK123" s="216">
        <f>SUM(BK124:BK129)</f>
        <v>0</v>
      </c>
    </row>
    <row r="124" s="2" customFormat="1" ht="16.5" customHeight="1">
      <c r="A124" s="39"/>
      <c r="B124" s="40"/>
      <c r="C124" s="219" t="s">
        <v>83</v>
      </c>
      <c r="D124" s="219" t="s">
        <v>132</v>
      </c>
      <c r="E124" s="220" t="s">
        <v>171</v>
      </c>
      <c r="F124" s="221" t="s">
        <v>151</v>
      </c>
      <c r="G124" s="222" t="s">
        <v>135</v>
      </c>
      <c r="H124" s="223">
        <v>1</v>
      </c>
      <c r="I124" s="224"/>
      <c r="J124" s="225">
        <f>ROUND(I124*H124,2)</f>
        <v>0</v>
      </c>
      <c r="K124" s="221" t="s">
        <v>136</v>
      </c>
      <c r="L124" s="45"/>
      <c r="M124" s="226" t="s">
        <v>1</v>
      </c>
      <c r="N124" s="227" t="s">
        <v>40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137</v>
      </c>
      <c r="AT124" s="230" t="s">
        <v>132</v>
      </c>
      <c r="AU124" s="230" t="s">
        <v>86</v>
      </c>
      <c r="AY124" s="18" t="s">
        <v>129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83</v>
      </c>
      <c r="BK124" s="231">
        <f>ROUND(I124*H124,2)</f>
        <v>0</v>
      </c>
      <c r="BL124" s="18" t="s">
        <v>137</v>
      </c>
      <c r="BM124" s="230" t="s">
        <v>172</v>
      </c>
    </row>
    <row r="125" s="2" customFormat="1">
      <c r="A125" s="39"/>
      <c r="B125" s="40"/>
      <c r="C125" s="41"/>
      <c r="D125" s="232" t="s">
        <v>139</v>
      </c>
      <c r="E125" s="41"/>
      <c r="F125" s="233" t="s">
        <v>151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139</v>
      </c>
      <c r="AU125" s="18" t="s">
        <v>86</v>
      </c>
    </row>
    <row r="126" s="2" customFormat="1" ht="16.5" customHeight="1">
      <c r="A126" s="39"/>
      <c r="B126" s="40"/>
      <c r="C126" s="219" t="s">
        <v>86</v>
      </c>
      <c r="D126" s="219" t="s">
        <v>132</v>
      </c>
      <c r="E126" s="220" t="s">
        <v>173</v>
      </c>
      <c r="F126" s="221" t="s">
        <v>174</v>
      </c>
      <c r="G126" s="222" t="s">
        <v>135</v>
      </c>
      <c r="H126" s="223">
        <v>1</v>
      </c>
      <c r="I126" s="224"/>
      <c r="J126" s="225">
        <f>ROUND(I126*H126,2)</f>
        <v>0</v>
      </c>
      <c r="K126" s="221" t="s">
        <v>136</v>
      </c>
      <c r="L126" s="45"/>
      <c r="M126" s="226" t="s">
        <v>1</v>
      </c>
      <c r="N126" s="227" t="s">
        <v>40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137</v>
      </c>
      <c r="AT126" s="230" t="s">
        <v>132</v>
      </c>
      <c r="AU126" s="230" t="s">
        <v>86</v>
      </c>
      <c r="AY126" s="18" t="s">
        <v>129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83</v>
      </c>
      <c r="BK126" s="231">
        <f>ROUND(I126*H126,2)</f>
        <v>0</v>
      </c>
      <c r="BL126" s="18" t="s">
        <v>137</v>
      </c>
      <c r="BM126" s="230" t="s">
        <v>175</v>
      </c>
    </row>
    <row r="127" s="2" customFormat="1">
      <c r="A127" s="39"/>
      <c r="B127" s="40"/>
      <c r="C127" s="41"/>
      <c r="D127" s="232" t="s">
        <v>139</v>
      </c>
      <c r="E127" s="41"/>
      <c r="F127" s="233" t="s">
        <v>174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86</v>
      </c>
    </row>
    <row r="128" s="2" customFormat="1" ht="16.5" customHeight="1">
      <c r="A128" s="39"/>
      <c r="B128" s="40"/>
      <c r="C128" s="219" t="s">
        <v>145</v>
      </c>
      <c r="D128" s="219" t="s">
        <v>132</v>
      </c>
      <c r="E128" s="220" t="s">
        <v>176</v>
      </c>
      <c r="F128" s="221" t="s">
        <v>177</v>
      </c>
      <c r="G128" s="222" t="s">
        <v>135</v>
      </c>
      <c r="H128" s="223">
        <v>1</v>
      </c>
      <c r="I128" s="224"/>
      <c r="J128" s="225">
        <f>ROUND(I128*H128,2)</f>
        <v>0</v>
      </c>
      <c r="K128" s="221" t="s">
        <v>136</v>
      </c>
      <c r="L128" s="45"/>
      <c r="M128" s="226" t="s">
        <v>1</v>
      </c>
      <c r="N128" s="227" t="s">
        <v>40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137</v>
      </c>
      <c r="AT128" s="230" t="s">
        <v>132</v>
      </c>
      <c r="AU128" s="230" t="s">
        <v>86</v>
      </c>
      <c r="AY128" s="18" t="s">
        <v>129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137</v>
      </c>
      <c r="BM128" s="230" t="s">
        <v>178</v>
      </c>
    </row>
    <row r="129" s="2" customFormat="1">
      <c r="A129" s="39"/>
      <c r="B129" s="40"/>
      <c r="C129" s="41"/>
      <c r="D129" s="232" t="s">
        <v>139</v>
      </c>
      <c r="E129" s="41"/>
      <c r="F129" s="233" t="s">
        <v>177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86</v>
      </c>
    </row>
    <row r="130" s="12" customFormat="1" ht="22.8" customHeight="1">
      <c r="A130" s="12"/>
      <c r="B130" s="203"/>
      <c r="C130" s="204"/>
      <c r="D130" s="205" t="s">
        <v>74</v>
      </c>
      <c r="E130" s="217" t="s">
        <v>162</v>
      </c>
      <c r="F130" s="217" t="s">
        <v>163</v>
      </c>
      <c r="G130" s="204"/>
      <c r="H130" s="204"/>
      <c r="I130" s="207"/>
      <c r="J130" s="218">
        <f>BK130</f>
        <v>0</v>
      </c>
      <c r="K130" s="204"/>
      <c r="L130" s="209"/>
      <c r="M130" s="252"/>
      <c r="N130" s="253"/>
      <c r="O130" s="253"/>
      <c r="P130" s="254">
        <v>0</v>
      </c>
      <c r="Q130" s="253"/>
      <c r="R130" s="254">
        <v>0</v>
      </c>
      <c r="S130" s="253"/>
      <c r="T130" s="255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128</v>
      </c>
      <c r="AT130" s="215" t="s">
        <v>74</v>
      </c>
      <c r="AU130" s="215" t="s">
        <v>83</v>
      </c>
      <c r="AY130" s="214" t="s">
        <v>129</v>
      </c>
      <c r="BK130" s="216">
        <v>0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PMQ5DmpTn47wZYNFhS4MaKt1D4U6/JQbPTSqrFJEVchyYmoKb5v1RiUcZqO06Zedt10xPRZ6eRho4g+sh9ZjUQ==" hashValue="ZpPxlyGGyGAjWIxWJWP7BgtJyWMTsUVL7KfD7nPgpBn2ywoY/hlTteGmQIoJ2kO3v2JxMpqDWNi01oKxMm2Wbg==" algorithmName="SHA-512" password="CC35"/>
  <autoFilter ref="C119:K13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CHODNÍKU VE LHOTĚ PODÉL SIL.III/03323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ROUND((SUM(BE124:BE318)),  2)</f>
        <v>0</v>
      </c>
      <c r="G33" s="39"/>
      <c r="H33" s="39"/>
      <c r="I33" s="156">
        <v>0.20999999999999999</v>
      </c>
      <c r="J33" s="155">
        <f>ROUND(((SUM(BE124:BE318))*I33),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ROUND((SUM(BF124:BF318)),  2)</f>
        <v>0</v>
      </c>
      <c r="G34" s="39"/>
      <c r="H34" s="39"/>
      <c r="I34" s="156">
        <v>0.14999999999999999</v>
      </c>
      <c r="J34" s="155">
        <f>ROUND(((SUM(BF124:BF318))*I34),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ROUND((SUM(BG124:BG318)),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ROUND((SUM(BH124:BH318)),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ROUND((SUM(BI124:BI318)),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CHODNÍKU VE LHOTĚ PODÉL SIL.III/03323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101.1 - CHODNÍK- Způsobilé výdaje na hlavní aktivity projektu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Lhota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Sýkorová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180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181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182</v>
      </c>
      <c r="E99" s="189"/>
      <c r="F99" s="189"/>
      <c r="G99" s="189"/>
      <c r="H99" s="189"/>
      <c r="I99" s="189"/>
      <c r="J99" s="190">
        <f>J225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183</v>
      </c>
      <c r="E100" s="189"/>
      <c r="F100" s="189"/>
      <c r="G100" s="189"/>
      <c r="H100" s="189"/>
      <c r="I100" s="189"/>
      <c r="J100" s="190">
        <f>J229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184</v>
      </c>
      <c r="E101" s="189"/>
      <c r="F101" s="189"/>
      <c r="G101" s="189"/>
      <c r="H101" s="189"/>
      <c r="I101" s="189"/>
      <c r="J101" s="190">
        <f>J256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185</v>
      </c>
      <c r="E102" s="189"/>
      <c r="F102" s="189"/>
      <c r="G102" s="189"/>
      <c r="H102" s="189"/>
      <c r="I102" s="189"/>
      <c r="J102" s="190">
        <f>J268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186</v>
      </c>
      <c r="E103" s="189"/>
      <c r="F103" s="189"/>
      <c r="G103" s="189"/>
      <c r="H103" s="189"/>
      <c r="I103" s="189"/>
      <c r="J103" s="190">
        <f>J279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187</v>
      </c>
      <c r="E104" s="189"/>
      <c r="F104" s="189"/>
      <c r="G104" s="189"/>
      <c r="H104" s="189"/>
      <c r="I104" s="189"/>
      <c r="J104" s="190">
        <f>J316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REKONSTRUKCE CHODNÍKU VE LHOTĚ PODÉL SIL.III/03323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30" customHeight="1">
      <c r="A116" s="39"/>
      <c r="B116" s="40"/>
      <c r="C116" s="41"/>
      <c r="D116" s="41"/>
      <c r="E116" s="77" t="str">
        <f>E9</f>
        <v>SO 101.1 - CHODNÍK- Způsobilé výdaje na hlavní aktivity projektu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Lhota</v>
      </c>
      <c r="G118" s="41"/>
      <c r="H118" s="41"/>
      <c r="I118" s="33" t="s">
        <v>22</v>
      </c>
      <c r="J118" s="80" t="str">
        <f>IF(J12="","",J12)</f>
        <v>27. 1. 2020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30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32</v>
      </c>
      <c r="J121" s="37" t="str">
        <f>E24</f>
        <v>Sýkorová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114</v>
      </c>
      <c r="D123" s="195" t="s">
        <v>60</v>
      </c>
      <c r="E123" s="195" t="s">
        <v>56</v>
      </c>
      <c r="F123" s="195" t="s">
        <v>57</v>
      </c>
      <c r="G123" s="195" t="s">
        <v>115</v>
      </c>
      <c r="H123" s="195" t="s">
        <v>116</v>
      </c>
      <c r="I123" s="195" t="s">
        <v>117</v>
      </c>
      <c r="J123" s="195" t="s">
        <v>106</v>
      </c>
      <c r="K123" s="196" t="s">
        <v>118</v>
      </c>
      <c r="L123" s="197"/>
      <c r="M123" s="101" t="s">
        <v>1</v>
      </c>
      <c r="N123" s="102" t="s">
        <v>39</v>
      </c>
      <c r="O123" s="102" t="s">
        <v>119</v>
      </c>
      <c r="P123" s="102" t="s">
        <v>120</v>
      </c>
      <c r="Q123" s="102" t="s">
        <v>121</v>
      </c>
      <c r="R123" s="102" t="s">
        <v>122</v>
      </c>
      <c r="S123" s="102" t="s">
        <v>123</v>
      </c>
      <c r="T123" s="103" t="s">
        <v>124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125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83.310535040000005</v>
      </c>
      <c r="S124" s="105"/>
      <c r="T124" s="201">
        <f>T125</f>
        <v>145.4006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74</v>
      </c>
      <c r="AU124" s="18" t="s">
        <v>108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74</v>
      </c>
      <c r="E125" s="206" t="s">
        <v>188</v>
      </c>
      <c r="F125" s="206" t="s">
        <v>189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P126+P225+P229+P256+P268+P279+P316</f>
        <v>0</v>
      </c>
      <c r="Q125" s="211"/>
      <c r="R125" s="212">
        <f>R126+R225+R229+R256+R268+R279+R316</f>
        <v>83.310535040000005</v>
      </c>
      <c r="S125" s="211"/>
      <c r="T125" s="213">
        <f>T126+T225+T229+T256+T268+T279+T316</f>
        <v>145.4006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74</v>
      </c>
      <c r="AU125" s="215" t="s">
        <v>75</v>
      </c>
      <c r="AY125" s="214" t="s">
        <v>129</v>
      </c>
      <c r="BK125" s="216">
        <f>BK126+BK225+BK229+BK256+BK268+BK279+BK316</f>
        <v>0</v>
      </c>
    </row>
    <row r="126" s="12" customFormat="1" ht="22.8" customHeight="1">
      <c r="A126" s="12"/>
      <c r="B126" s="203"/>
      <c r="C126" s="204"/>
      <c r="D126" s="205" t="s">
        <v>74</v>
      </c>
      <c r="E126" s="217" t="s">
        <v>83</v>
      </c>
      <c r="F126" s="217" t="s">
        <v>190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SUM(P127:P224)</f>
        <v>0</v>
      </c>
      <c r="Q126" s="211"/>
      <c r="R126" s="212">
        <f>SUM(R127:R224)</f>
        <v>17.643912999999998</v>
      </c>
      <c r="S126" s="211"/>
      <c r="T126" s="213">
        <f>SUM(T127:T224)</f>
        <v>145.4006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74</v>
      </c>
      <c r="AU126" s="215" t="s">
        <v>83</v>
      </c>
      <c r="AY126" s="214" t="s">
        <v>129</v>
      </c>
      <c r="BK126" s="216">
        <f>SUM(BK127:BK224)</f>
        <v>0</v>
      </c>
    </row>
    <row r="127" s="2" customFormat="1" ht="33" customHeight="1">
      <c r="A127" s="39"/>
      <c r="B127" s="40"/>
      <c r="C127" s="219" t="s">
        <v>83</v>
      </c>
      <c r="D127" s="219" t="s">
        <v>132</v>
      </c>
      <c r="E127" s="220" t="s">
        <v>191</v>
      </c>
      <c r="F127" s="221" t="s">
        <v>192</v>
      </c>
      <c r="G127" s="222" t="s">
        <v>193</v>
      </c>
      <c r="H127" s="223">
        <v>28.879999999999999</v>
      </c>
      <c r="I127" s="224"/>
      <c r="J127" s="225">
        <f>ROUND(I127*H127,2)</f>
        <v>0</v>
      </c>
      <c r="K127" s="221" t="s">
        <v>136</v>
      </c>
      <c r="L127" s="45"/>
      <c r="M127" s="226" t="s">
        <v>1</v>
      </c>
      <c r="N127" s="227" t="s">
        <v>40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152</v>
      </c>
      <c r="AT127" s="230" t="s">
        <v>132</v>
      </c>
      <c r="AU127" s="230" t="s">
        <v>86</v>
      </c>
      <c r="AY127" s="18" t="s">
        <v>129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83</v>
      </c>
      <c r="BK127" s="231">
        <f>ROUND(I127*H127,2)</f>
        <v>0</v>
      </c>
      <c r="BL127" s="18" t="s">
        <v>152</v>
      </c>
      <c r="BM127" s="230" t="s">
        <v>194</v>
      </c>
    </row>
    <row r="128" s="2" customFormat="1">
      <c r="A128" s="39"/>
      <c r="B128" s="40"/>
      <c r="C128" s="41"/>
      <c r="D128" s="232" t="s">
        <v>139</v>
      </c>
      <c r="E128" s="41"/>
      <c r="F128" s="233" t="s">
        <v>195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86</v>
      </c>
    </row>
    <row r="129" s="14" customFormat="1">
      <c r="A129" s="14"/>
      <c r="B129" s="256"/>
      <c r="C129" s="257"/>
      <c r="D129" s="232" t="s">
        <v>160</v>
      </c>
      <c r="E129" s="258" t="s">
        <v>1</v>
      </c>
      <c r="F129" s="259" t="s">
        <v>196</v>
      </c>
      <c r="G129" s="257"/>
      <c r="H129" s="258" t="s">
        <v>1</v>
      </c>
      <c r="I129" s="260"/>
      <c r="J129" s="257"/>
      <c r="K129" s="257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160</v>
      </c>
      <c r="AU129" s="265" t="s">
        <v>86</v>
      </c>
      <c r="AV129" s="14" t="s">
        <v>83</v>
      </c>
      <c r="AW129" s="14" t="s">
        <v>31</v>
      </c>
      <c r="AX129" s="14" t="s">
        <v>75</v>
      </c>
      <c r="AY129" s="265" t="s">
        <v>129</v>
      </c>
    </row>
    <row r="130" s="13" customFormat="1">
      <c r="A130" s="13"/>
      <c r="B130" s="237"/>
      <c r="C130" s="238"/>
      <c r="D130" s="232" t="s">
        <v>160</v>
      </c>
      <c r="E130" s="239" t="s">
        <v>1</v>
      </c>
      <c r="F130" s="240" t="s">
        <v>197</v>
      </c>
      <c r="G130" s="238"/>
      <c r="H130" s="241">
        <v>28.879999999999999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160</v>
      </c>
      <c r="AU130" s="247" t="s">
        <v>86</v>
      </c>
      <c r="AV130" s="13" t="s">
        <v>86</v>
      </c>
      <c r="AW130" s="13" t="s">
        <v>31</v>
      </c>
      <c r="AX130" s="13" t="s">
        <v>83</v>
      </c>
      <c r="AY130" s="247" t="s">
        <v>129</v>
      </c>
    </row>
    <row r="131" s="2" customFormat="1">
      <c r="A131" s="39"/>
      <c r="B131" s="40"/>
      <c r="C131" s="219" t="s">
        <v>86</v>
      </c>
      <c r="D131" s="219" t="s">
        <v>132</v>
      </c>
      <c r="E131" s="220" t="s">
        <v>198</v>
      </c>
      <c r="F131" s="221" t="s">
        <v>199</v>
      </c>
      <c r="G131" s="222" t="s">
        <v>193</v>
      </c>
      <c r="H131" s="223">
        <v>38.399999999999999</v>
      </c>
      <c r="I131" s="224"/>
      <c r="J131" s="225">
        <f>ROUND(I131*H131,2)</f>
        <v>0</v>
      </c>
      <c r="K131" s="221" t="s">
        <v>136</v>
      </c>
      <c r="L131" s="45"/>
      <c r="M131" s="226" t="s">
        <v>1</v>
      </c>
      <c r="N131" s="227" t="s">
        <v>40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152</v>
      </c>
      <c r="AT131" s="230" t="s">
        <v>132</v>
      </c>
      <c r="AU131" s="230" t="s">
        <v>86</v>
      </c>
      <c r="AY131" s="18" t="s">
        <v>129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152</v>
      </c>
      <c r="BM131" s="230" t="s">
        <v>200</v>
      </c>
    </row>
    <row r="132" s="2" customFormat="1">
      <c r="A132" s="39"/>
      <c r="B132" s="40"/>
      <c r="C132" s="41"/>
      <c r="D132" s="232" t="s">
        <v>139</v>
      </c>
      <c r="E132" s="41"/>
      <c r="F132" s="233" t="s">
        <v>201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86</v>
      </c>
    </row>
    <row r="133" s="13" customFormat="1">
      <c r="A133" s="13"/>
      <c r="B133" s="237"/>
      <c r="C133" s="238"/>
      <c r="D133" s="232" t="s">
        <v>160</v>
      </c>
      <c r="E133" s="239" t="s">
        <v>1</v>
      </c>
      <c r="F133" s="240" t="s">
        <v>202</v>
      </c>
      <c r="G133" s="238"/>
      <c r="H133" s="241">
        <v>38.399999999999999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160</v>
      </c>
      <c r="AU133" s="247" t="s">
        <v>86</v>
      </c>
      <c r="AV133" s="13" t="s">
        <v>86</v>
      </c>
      <c r="AW133" s="13" t="s">
        <v>31</v>
      </c>
      <c r="AX133" s="13" t="s">
        <v>83</v>
      </c>
      <c r="AY133" s="247" t="s">
        <v>129</v>
      </c>
    </row>
    <row r="134" s="2" customFormat="1">
      <c r="A134" s="39"/>
      <c r="B134" s="40"/>
      <c r="C134" s="219" t="s">
        <v>145</v>
      </c>
      <c r="D134" s="219" t="s">
        <v>132</v>
      </c>
      <c r="E134" s="220" t="s">
        <v>203</v>
      </c>
      <c r="F134" s="221" t="s">
        <v>204</v>
      </c>
      <c r="G134" s="222" t="s">
        <v>193</v>
      </c>
      <c r="H134" s="223">
        <v>26.399999999999999</v>
      </c>
      <c r="I134" s="224"/>
      <c r="J134" s="225">
        <f>ROUND(I134*H134,2)</f>
        <v>0</v>
      </c>
      <c r="K134" s="221" t="s">
        <v>136</v>
      </c>
      <c r="L134" s="45"/>
      <c r="M134" s="226" t="s">
        <v>1</v>
      </c>
      <c r="N134" s="227" t="s">
        <v>40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0.28999999999999998</v>
      </c>
      <c r="T134" s="229">
        <f>S134*H134</f>
        <v>7.6559999999999988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152</v>
      </c>
      <c r="AT134" s="230" t="s">
        <v>132</v>
      </c>
      <c r="AU134" s="230" t="s">
        <v>86</v>
      </c>
      <c r="AY134" s="18" t="s">
        <v>129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152</v>
      </c>
      <c r="BM134" s="230" t="s">
        <v>205</v>
      </c>
    </row>
    <row r="135" s="2" customFormat="1">
      <c r="A135" s="39"/>
      <c r="B135" s="40"/>
      <c r="C135" s="41"/>
      <c r="D135" s="232" t="s">
        <v>139</v>
      </c>
      <c r="E135" s="41"/>
      <c r="F135" s="233" t="s">
        <v>206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86</v>
      </c>
    </row>
    <row r="136" s="13" customFormat="1">
      <c r="A136" s="13"/>
      <c r="B136" s="237"/>
      <c r="C136" s="238"/>
      <c r="D136" s="232" t="s">
        <v>160</v>
      </c>
      <c r="E136" s="239" t="s">
        <v>1</v>
      </c>
      <c r="F136" s="240" t="s">
        <v>207</v>
      </c>
      <c r="G136" s="238"/>
      <c r="H136" s="241">
        <v>26.399999999999999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160</v>
      </c>
      <c r="AU136" s="247" t="s">
        <v>86</v>
      </c>
      <c r="AV136" s="13" t="s">
        <v>86</v>
      </c>
      <c r="AW136" s="13" t="s">
        <v>31</v>
      </c>
      <c r="AX136" s="13" t="s">
        <v>83</v>
      </c>
      <c r="AY136" s="247" t="s">
        <v>129</v>
      </c>
    </row>
    <row r="137" s="2" customFormat="1">
      <c r="A137" s="39"/>
      <c r="B137" s="40"/>
      <c r="C137" s="219" t="s">
        <v>152</v>
      </c>
      <c r="D137" s="219" t="s">
        <v>132</v>
      </c>
      <c r="E137" s="220" t="s">
        <v>208</v>
      </c>
      <c r="F137" s="221" t="s">
        <v>209</v>
      </c>
      <c r="G137" s="222" t="s">
        <v>193</v>
      </c>
      <c r="H137" s="223">
        <v>174.5</v>
      </c>
      <c r="I137" s="224"/>
      <c r="J137" s="225">
        <f>ROUND(I137*H137,2)</f>
        <v>0</v>
      </c>
      <c r="K137" s="221" t="s">
        <v>136</v>
      </c>
      <c r="L137" s="45"/>
      <c r="M137" s="226" t="s">
        <v>1</v>
      </c>
      <c r="N137" s="227" t="s">
        <v>40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0.23999999999999999</v>
      </c>
      <c r="T137" s="229">
        <f>S137*H137</f>
        <v>41.879999999999995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132</v>
      </c>
      <c r="AU137" s="230" t="s">
        <v>86</v>
      </c>
      <c r="AY137" s="18" t="s">
        <v>129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83</v>
      </c>
      <c r="BK137" s="231">
        <f>ROUND(I137*H137,2)</f>
        <v>0</v>
      </c>
      <c r="BL137" s="18" t="s">
        <v>152</v>
      </c>
      <c r="BM137" s="230" t="s">
        <v>210</v>
      </c>
    </row>
    <row r="138" s="2" customFormat="1">
      <c r="A138" s="39"/>
      <c r="B138" s="40"/>
      <c r="C138" s="41"/>
      <c r="D138" s="232" t="s">
        <v>139</v>
      </c>
      <c r="E138" s="41"/>
      <c r="F138" s="233" t="s">
        <v>211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139</v>
      </c>
      <c r="AU138" s="18" t="s">
        <v>86</v>
      </c>
    </row>
    <row r="139" s="13" customFormat="1">
      <c r="A139" s="13"/>
      <c r="B139" s="237"/>
      <c r="C139" s="238"/>
      <c r="D139" s="232" t="s">
        <v>160</v>
      </c>
      <c r="E139" s="239" t="s">
        <v>1</v>
      </c>
      <c r="F139" s="240" t="s">
        <v>212</v>
      </c>
      <c r="G139" s="238"/>
      <c r="H139" s="241">
        <v>174.5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160</v>
      </c>
      <c r="AU139" s="247" t="s">
        <v>86</v>
      </c>
      <c r="AV139" s="13" t="s">
        <v>86</v>
      </c>
      <c r="AW139" s="13" t="s">
        <v>31</v>
      </c>
      <c r="AX139" s="13" t="s">
        <v>83</v>
      </c>
      <c r="AY139" s="247" t="s">
        <v>129</v>
      </c>
    </row>
    <row r="140" s="2" customFormat="1">
      <c r="A140" s="39"/>
      <c r="B140" s="40"/>
      <c r="C140" s="219" t="s">
        <v>128</v>
      </c>
      <c r="D140" s="219" t="s">
        <v>132</v>
      </c>
      <c r="E140" s="220" t="s">
        <v>213</v>
      </c>
      <c r="F140" s="221" t="s">
        <v>214</v>
      </c>
      <c r="G140" s="222" t="s">
        <v>193</v>
      </c>
      <c r="H140" s="223">
        <v>174.5</v>
      </c>
      <c r="I140" s="224"/>
      <c r="J140" s="225">
        <f>ROUND(I140*H140,2)</f>
        <v>0</v>
      </c>
      <c r="K140" s="221" t="s">
        <v>136</v>
      </c>
      <c r="L140" s="45"/>
      <c r="M140" s="226" t="s">
        <v>1</v>
      </c>
      <c r="N140" s="227" t="s">
        <v>40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0.22</v>
      </c>
      <c r="T140" s="229">
        <f>S140*H140</f>
        <v>38.390000000000001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132</v>
      </c>
      <c r="AU140" s="230" t="s">
        <v>86</v>
      </c>
      <c r="AY140" s="18" t="s">
        <v>129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83</v>
      </c>
      <c r="BK140" s="231">
        <f>ROUND(I140*H140,2)</f>
        <v>0</v>
      </c>
      <c r="BL140" s="18" t="s">
        <v>152</v>
      </c>
      <c r="BM140" s="230" t="s">
        <v>215</v>
      </c>
    </row>
    <row r="141" s="2" customFormat="1">
      <c r="A141" s="39"/>
      <c r="B141" s="40"/>
      <c r="C141" s="41"/>
      <c r="D141" s="232" t="s">
        <v>139</v>
      </c>
      <c r="E141" s="41"/>
      <c r="F141" s="233" t="s">
        <v>216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139</v>
      </c>
      <c r="AU141" s="18" t="s">
        <v>86</v>
      </c>
    </row>
    <row r="142" s="13" customFormat="1">
      <c r="A142" s="13"/>
      <c r="B142" s="237"/>
      <c r="C142" s="238"/>
      <c r="D142" s="232" t="s">
        <v>160</v>
      </c>
      <c r="E142" s="239" t="s">
        <v>1</v>
      </c>
      <c r="F142" s="240" t="s">
        <v>217</v>
      </c>
      <c r="G142" s="238"/>
      <c r="H142" s="241">
        <v>206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160</v>
      </c>
      <c r="AU142" s="247" t="s">
        <v>86</v>
      </c>
      <c r="AV142" s="13" t="s">
        <v>86</v>
      </c>
      <c r="AW142" s="13" t="s">
        <v>31</v>
      </c>
      <c r="AX142" s="13" t="s">
        <v>75</v>
      </c>
      <c r="AY142" s="247" t="s">
        <v>129</v>
      </c>
    </row>
    <row r="143" s="13" customFormat="1">
      <c r="A143" s="13"/>
      <c r="B143" s="237"/>
      <c r="C143" s="238"/>
      <c r="D143" s="232" t="s">
        <v>160</v>
      </c>
      <c r="E143" s="239" t="s">
        <v>1</v>
      </c>
      <c r="F143" s="240" t="s">
        <v>218</v>
      </c>
      <c r="G143" s="238"/>
      <c r="H143" s="241">
        <v>-31.5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160</v>
      </c>
      <c r="AU143" s="247" t="s">
        <v>86</v>
      </c>
      <c r="AV143" s="13" t="s">
        <v>86</v>
      </c>
      <c r="AW143" s="13" t="s">
        <v>31</v>
      </c>
      <c r="AX143" s="13" t="s">
        <v>75</v>
      </c>
      <c r="AY143" s="247" t="s">
        <v>129</v>
      </c>
    </row>
    <row r="144" s="15" customFormat="1">
      <c r="A144" s="15"/>
      <c r="B144" s="266"/>
      <c r="C144" s="267"/>
      <c r="D144" s="232" t="s">
        <v>160</v>
      </c>
      <c r="E144" s="268" t="s">
        <v>1</v>
      </c>
      <c r="F144" s="269" t="s">
        <v>219</v>
      </c>
      <c r="G144" s="267"/>
      <c r="H144" s="270">
        <v>174.5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6" t="s">
        <v>160</v>
      </c>
      <c r="AU144" s="276" t="s">
        <v>86</v>
      </c>
      <c r="AV144" s="15" t="s">
        <v>152</v>
      </c>
      <c r="AW144" s="15" t="s">
        <v>31</v>
      </c>
      <c r="AX144" s="15" t="s">
        <v>83</v>
      </c>
      <c r="AY144" s="276" t="s">
        <v>129</v>
      </c>
    </row>
    <row r="145" s="2" customFormat="1">
      <c r="A145" s="39"/>
      <c r="B145" s="40"/>
      <c r="C145" s="219" t="s">
        <v>164</v>
      </c>
      <c r="D145" s="219" t="s">
        <v>132</v>
      </c>
      <c r="E145" s="220" t="s">
        <v>220</v>
      </c>
      <c r="F145" s="221" t="s">
        <v>221</v>
      </c>
      <c r="G145" s="222" t="s">
        <v>193</v>
      </c>
      <c r="H145" s="223">
        <v>206.88</v>
      </c>
      <c r="I145" s="224"/>
      <c r="J145" s="225">
        <f>ROUND(I145*H145,2)</f>
        <v>0</v>
      </c>
      <c r="K145" s="221" t="s">
        <v>136</v>
      </c>
      <c r="L145" s="45"/>
      <c r="M145" s="226" t="s">
        <v>1</v>
      </c>
      <c r="N145" s="227" t="s">
        <v>40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0.17000000000000001</v>
      </c>
      <c r="T145" s="229">
        <f>S145*H145</f>
        <v>35.169600000000003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152</v>
      </c>
      <c r="AT145" s="230" t="s">
        <v>132</v>
      </c>
      <c r="AU145" s="230" t="s">
        <v>86</v>
      </c>
      <c r="AY145" s="18" t="s">
        <v>129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152</v>
      </c>
      <c r="BM145" s="230" t="s">
        <v>222</v>
      </c>
    </row>
    <row r="146" s="2" customFormat="1">
      <c r="A146" s="39"/>
      <c r="B146" s="40"/>
      <c r="C146" s="41"/>
      <c r="D146" s="232" t="s">
        <v>139</v>
      </c>
      <c r="E146" s="41"/>
      <c r="F146" s="233" t="s">
        <v>223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86</v>
      </c>
    </row>
    <row r="147" s="13" customFormat="1">
      <c r="A147" s="13"/>
      <c r="B147" s="237"/>
      <c r="C147" s="238"/>
      <c r="D147" s="232" t="s">
        <v>160</v>
      </c>
      <c r="E147" s="239" t="s">
        <v>1</v>
      </c>
      <c r="F147" s="240" t="s">
        <v>224</v>
      </c>
      <c r="G147" s="238"/>
      <c r="H147" s="241">
        <v>206.88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160</v>
      </c>
      <c r="AU147" s="247" t="s">
        <v>86</v>
      </c>
      <c r="AV147" s="13" t="s">
        <v>86</v>
      </c>
      <c r="AW147" s="13" t="s">
        <v>31</v>
      </c>
      <c r="AX147" s="13" t="s">
        <v>75</v>
      </c>
      <c r="AY147" s="247" t="s">
        <v>129</v>
      </c>
    </row>
    <row r="148" s="15" customFormat="1">
      <c r="A148" s="15"/>
      <c r="B148" s="266"/>
      <c r="C148" s="267"/>
      <c r="D148" s="232" t="s">
        <v>160</v>
      </c>
      <c r="E148" s="268" t="s">
        <v>1</v>
      </c>
      <c r="F148" s="269" t="s">
        <v>219</v>
      </c>
      <c r="G148" s="267"/>
      <c r="H148" s="270">
        <v>206.88</v>
      </c>
      <c r="I148" s="271"/>
      <c r="J148" s="267"/>
      <c r="K148" s="267"/>
      <c r="L148" s="272"/>
      <c r="M148" s="273"/>
      <c r="N148" s="274"/>
      <c r="O148" s="274"/>
      <c r="P148" s="274"/>
      <c r="Q148" s="274"/>
      <c r="R148" s="274"/>
      <c r="S148" s="274"/>
      <c r="T148" s="27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6" t="s">
        <v>160</v>
      </c>
      <c r="AU148" s="276" t="s">
        <v>86</v>
      </c>
      <c r="AV148" s="15" t="s">
        <v>152</v>
      </c>
      <c r="AW148" s="15" t="s">
        <v>31</v>
      </c>
      <c r="AX148" s="15" t="s">
        <v>83</v>
      </c>
      <c r="AY148" s="276" t="s">
        <v>129</v>
      </c>
    </row>
    <row r="149" s="2" customFormat="1" ht="16.5" customHeight="1">
      <c r="A149" s="39"/>
      <c r="B149" s="40"/>
      <c r="C149" s="219" t="s">
        <v>225</v>
      </c>
      <c r="D149" s="219" t="s">
        <v>132</v>
      </c>
      <c r="E149" s="220" t="s">
        <v>226</v>
      </c>
      <c r="F149" s="221" t="s">
        <v>227</v>
      </c>
      <c r="G149" s="222" t="s">
        <v>228</v>
      </c>
      <c r="H149" s="223">
        <v>14</v>
      </c>
      <c r="I149" s="224"/>
      <c r="J149" s="225">
        <f>ROUND(I149*H149,2)</f>
        <v>0</v>
      </c>
      <c r="K149" s="221" t="s">
        <v>136</v>
      </c>
      <c r="L149" s="45"/>
      <c r="M149" s="226" t="s">
        <v>1</v>
      </c>
      <c r="N149" s="227" t="s">
        <v>40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0.28999999999999998</v>
      </c>
      <c r="T149" s="229">
        <f>S149*H149</f>
        <v>4.0599999999999996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132</v>
      </c>
      <c r="AU149" s="230" t="s">
        <v>86</v>
      </c>
      <c r="AY149" s="18" t="s">
        <v>129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152</v>
      </c>
      <c r="BM149" s="230" t="s">
        <v>229</v>
      </c>
    </row>
    <row r="150" s="2" customFormat="1">
      <c r="A150" s="39"/>
      <c r="B150" s="40"/>
      <c r="C150" s="41"/>
      <c r="D150" s="232" t="s">
        <v>139</v>
      </c>
      <c r="E150" s="41"/>
      <c r="F150" s="233" t="s">
        <v>230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86</v>
      </c>
    </row>
    <row r="151" s="13" customFormat="1">
      <c r="A151" s="13"/>
      <c r="B151" s="237"/>
      <c r="C151" s="238"/>
      <c r="D151" s="232" t="s">
        <v>160</v>
      </c>
      <c r="E151" s="239" t="s">
        <v>1</v>
      </c>
      <c r="F151" s="240" t="s">
        <v>231</v>
      </c>
      <c r="G151" s="238"/>
      <c r="H151" s="241">
        <v>14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160</v>
      </c>
      <c r="AU151" s="247" t="s">
        <v>86</v>
      </c>
      <c r="AV151" s="13" t="s">
        <v>86</v>
      </c>
      <c r="AW151" s="13" t="s">
        <v>31</v>
      </c>
      <c r="AX151" s="13" t="s">
        <v>75</v>
      </c>
      <c r="AY151" s="247" t="s">
        <v>129</v>
      </c>
    </row>
    <row r="152" s="15" customFormat="1">
      <c r="A152" s="15"/>
      <c r="B152" s="266"/>
      <c r="C152" s="267"/>
      <c r="D152" s="232" t="s">
        <v>160</v>
      </c>
      <c r="E152" s="268" t="s">
        <v>1</v>
      </c>
      <c r="F152" s="269" t="s">
        <v>219</v>
      </c>
      <c r="G152" s="267"/>
      <c r="H152" s="270">
        <v>14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6" t="s">
        <v>160</v>
      </c>
      <c r="AU152" s="276" t="s">
        <v>86</v>
      </c>
      <c r="AV152" s="15" t="s">
        <v>152</v>
      </c>
      <c r="AW152" s="15" t="s">
        <v>31</v>
      </c>
      <c r="AX152" s="15" t="s">
        <v>83</v>
      </c>
      <c r="AY152" s="276" t="s">
        <v>129</v>
      </c>
    </row>
    <row r="153" s="2" customFormat="1" ht="16.5" customHeight="1">
      <c r="A153" s="39"/>
      <c r="B153" s="40"/>
      <c r="C153" s="219" t="s">
        <v>232</v>
      </c>
      <c r="D153" s="219" t="s">
        <v>132</v>
      </c>
      <c r="E153" s="220" t="s">
        <v>233</v>
      </c>
      <c r="F153" s="221" t="s">
        <v>234</v>
      </c>
      <c r="G153" s="222" t="s">
        <v>228</v>
      </c>
      <c r="H153" s="223">
        <v>89</v>
      </c>
      <c r="I153" s="224"/>
      <c r="J153" s="225">
        <f>ROUND(I153*H153,2)</f>
        <v>0</v>
      </c>
      <c r="K153" s="221" t="s">
        <v>136</v>
      </c>
      <c r="L153" s="45"/>
      <c r="M153" s="226" t="s">
        <v>1</v>
      </c>
      <c r="N153" s="227" t="s">
        <v>40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0.20499999999999999</v>
      </c>
      <c r="T153" s="229">
        <f>S153*H153</f>
        <v>18.244999999999997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152</v>
      </c>
      <c r="AT153" s="230" t="s">
        <v>132</v>
      </c>
      <c r="AU153" s="230" t="s">
        <v>86</v>
      </c>
      <c r="AY153" s="18" t="s">
        <v>129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83</v>
      </c>
      <c r="BK153" s="231">
        <f>ROUND(I153*H153,2)</f>
        <v>0</v>
      </c>
      <c r="BL153" s="18" t="s">
        <v>152</v>
      </c>
      <c r="BM153" s="230" t="s">
        <v>235</v>
      </c>
    </row>
    <row r="154" s="2" customFormat="1">
      <c r="A154" s="39"/>
      <c r="B154" s="40"/>
      <c r="C154" s="41"/>
      <c r="D154" s="232" t="s">
        <v>139</v>
      </c>
      <c r="E154" s="41"/>
      <c r="F154" s="233" t="s">
        <v>236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86</v>
      </c>
    </row>
    <row r="155" s="13" customFormat="1">
      <c r="A155" s="13"/>
      <c r="B155" s="237"/>
      <c r="C155" s="238"/>
      <c r="D155" s="232" t="s">
        <v>160</v>
      </c>
      <c r="E155" s="239" t="s">
        <v>1</v>
      </c>
      <c r="F155" s="240" t="s">
        <v>237</v>
      </c>
      <c r="G155" s="238"/>
      <c r="H155" s="241">
        <v>89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160</v>
      </c>
      <c r="AU155" s="247" t="s">
        <v>86</v>
      </c>
      <c r="AV155" s="13" t="s">
        <v>86</v>
      </c>
      <c r="AW155" s="13" t="s">
        <v>31</v>
      </c>
      <c r="AX155" s="13" t="s">
        <v>75</v>
      </c>
      <c r="AY155" s="247" t="s">
        <v>129</v>
      </c>
    </row>
    <row r="156" s="15" customFormat="1">
      <c r="A156" s="15"/>
      <c r="B156" s="266"/>
      <c r="C156" s="267"/>
      <c r="D156" s="232" t="s">
        <v>160</v>
      </c>
      <c r="E156" s="268" t="s">
        <v>1</v>
      </c>
      <c r="F156" s="269" t="s">
        <v>219</v>
      </c>
      <c r="G156" s="267"/>
      <c r="H156" s="270">
        <v>89</v>
      </c>
      <c r="I156" s="271"/>
      <c r="J156" s="267"/>
      <c r="K156" s="267"/>
      <c r="L156" s="272"/>
      <c r="M156" s="273"/>
      <c r="N156" s="274"/>
      <c r="O156" s="274"/>
      <c r="P156" s="274"/>
      <c r="Q156" s="274"/>
      <c r="R156" s="274"/>
      <c r="S156" s="274"/>
      <c r="T156" s="27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6" t="s">
        <v>160</v>
      </c>
      <c r="AU156" s="276" t="s">
        <v>86</v>
      </c>
      <c r="AV156" s="15" t="s">
        <v>152</v>
      </c>
      <c r="AW156" s="15" t="s">
        <v>31</v>
      </c>
      <c r="AX156" s="15" t="s">
        <v>83</v>
      </c>
      <c r="AY156" s="276" t="s">
        <v>129</v>
      </c>
    </row>
    <row r="157" s="2" customFormat="1">
      <c r="A157" s="39"/>
      <c r="B157" s="40"/>
      <c r="C157" s="219" t="s">
        <v>238</v>
      </c>
      <c r="D157" s="219" t="s">
        <v>132</v>
      </c>
      <c r="E157" s="220" t="s">
        <v>239</v>
      </c>
      <c r="F157" s="221" t="s">
        <v>240</v>
      </c>
      <c r="G157" s="222" t="s">
        <v>241</v>
      </c>
      <c r="H157" s="223">
        <v>1.5</v>
      </c>
      <c r="I157" s="224"/>
      <c r="J157" s="225">
        <f>ROUND(I157*H157,2)</f>
        <v>0</v>
      </c>
      <c r="K157" s="221" t="s">
        <v>136</v>
      </c>
      <c r="L157" s="45"/>
      <c r="M157" s="226" t="s">
        <v>1</v>
      </c>
      <c r="N157" s="227" t="s">
        <v>40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152</v>
      </c>
      <c r="AT157" s="230" t="s">
        <v>132</v>
      </c>
      <c r="AU157" s="230" t="s">
        <v>86</v>
      </c>
      <c r="AY157" s="18" t="s">
        <v>129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83</v>
      </c>
      <c r="BK157" s="231">
        <f>ROUND(I157*H157,2)</f>
        <v>0</v>
      </c>
      <c r="BL157" s="18" t="s">
        <v>152</v>
      </c>
      <c r="BM157" s="230" t="s">
        <v>242</v>
      </c>
    </row>
    <row r="158" s="2" customFormat="1">
      <c r="A158" s="39"/>
      <c r="B158" s="40"/>
      <c r="C158" s="41"/>
      <c r="D158" s="232" t="s">
        <v>139</v>
      </c>
      <c r="E158" s="41"/>
      <c r="F158" s="233" t="s">
        <v>243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86</v>
      </c>
    </row>
    <row r="159" s="13" customFormat="1">
      <c r="A159" s="13"/>
      <c r="B159" s="237"/>
      <c r="C159" s="238"/>
      <c r="D159" s="232" t="s">
        <v>160</v>
      </c>
      <c r="E159" s="239" t="s">
        <v>1</v>
      </c>
      <c r="F159" s="240" t="s">
        <v>244</v>
      </c>
      <c r="G159" s="238"/>
      <c r="H159" s="241">
        <v>1.5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160</v>
      </c>
      <c r="AU159" s="247" t="s">
        <v>86</v>
      </c>
      <c r="AV159" s="13" t="s">
        <v>86</v>
      </c>
      <c r="AW159" s="13" t="s">
        <v>31</v>
      </c>
      <c r="AX159" s="13" t="s">
        <v>83</v>
      </c>
      <c r="AY159" s="247" t="s">
        <v>129</v>
      </c>
    </row>
    <row r="160" s="2" customFormat="1">
      <c r="A160" s="39"/>
      <c r="B160" s="40"/>
      <c r="C160" s="219" t="s">
        <v>245</v>
      </c>
      <c r="D160" s="219" t="s">
        <v>132</v>
      </c>
      <c r="E160" s="220" t="s">
        <v>246</v>
      </c>
      <c r="F160" s="221" t="s">
        <v>247</v>
      </c>
      <c r="G160" s="222" t="s">
        <v>241</v>
      </c>
      <c r="H160" s="223">
        <v>31.678999999999998</v>
      </c>
      <c r="I160" s="224"/>
      <c r="J160" s="225">
        <f>ROUND(I160*H160,2)</f>
        <v>0</v>
      </c>
      <c r="K160" s="221" t="s">
        <v>136</v>
      </c>
      <c r="L160" s="45"/>
      <c r="M160" s="226" t="s">
        <v>1</v>
      </c>
      <c r="N160" s="227" t="s">
        <v>40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152</v>
      </c>
      <c r="AT160" s="230" t="s">
        <v>132</v>
      </c>
      <c r="AU160" s="230" t="s">
        <v>86</v>
      </c>
      <c r="AY160" s="18" t="s">
        <v>129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83</v>
      </c>
      <c r="BK160" s="231">
        <f>ROUND(I160*H160,2)</f>
        <v>0</v>
      </c>
      <c r="BL160" s="18" t="s">
        <v>152</v>
      </c>
      <c r="BM160" s="230" t="s">
        <v>248</v>
      </c>
    </row>
    <row r="161" s="2" customFormat="1">
      <c r="A161" s="39"/>
      <c r="B161" s="40"/>
      <c r="C161" s="41"/>
      <c r="D161" s="232" t="s">
        <v>139</v>
      </c>
      <c r="E161" s="41"/>
      <c r="F161" s="233" t="s">
        <v>249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139</v>
      </c>
      <c r="AU161" s="18" t="s">
        <v>86</v>
      </c>
    </row>
    <row r="162" s="14" customFormat="1">
      <c r="A162" s="14"/>
      <c r="B162" s="256"/>
      <c r="C162" s="257"/>
      <c r="D162" s="232" t="s">
        <v>160</v>
      </c>
      <c r="E162" s="258" t="s">
        <v>1</v>
      </c>
      <c r="F162" s="259" t="s">
        <v>250</v>
      </c>
      <c r="G162" s="257"/>
      <c r="H162" s="258" t="s">
        <v>1</v>
      </c>
      <c r="I162" s="260"/>
      <c r="J162" s="257"/>
      <c r="K162" s="257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160</v>
      </c>
      <c r="AU162" s="265" t="s">
        <v>86</v>
      </c>
      <c r="AV162" s="14" t="s">
        <v>83</v>
      </c>
      <c r="AW162" s="14" t="s">
        <v>31</v>
      </c>
      <c r="AX162" s="14" t="s">
        <v>75</v>
      </c>
      <c r="AY162" s="265" t="s">
        <v>129</v>
      </c>
    </row>
    <row r="163" s="13" customFormat="1">
      <c r="A163" s="13"/>
      <c r="B163" s="237"/>
      <c r="C163" s="238"/>
      <c r="D163" s="232" t="s">
        <v>160</v>
      </c>
      <c r="E163" s="239" t="s">
        <v>1</v>
      </c>
      <c r="F163" s="240" t="s">
        <v>251</v>
      </c>
      <c r="G163" s="238"/>
      <c r="H163" s="241">
        <v>25.798999999999999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160</v>
      </c>
      <c r="AU163" s="247" t="s">
        <v>86</v>
      </c>
      <c r="AV163" s="13" t="s">
        <v>86</v>
      </c>
      <c r="AW163" s="13" t="s">
        <v>31</v>
      </c>
      <c r="AX163" s="13" t="s">
        <v>75</v>
      </c>
      <c r="AY163" s="247" t="s">
        <v>129</v>
      </c>
    </row>
    <row r="164" s="13" customFormat="1">
      <c r="A164" s="13"/>
      <c r="B164" s="237"/>
      <c r="C164" s="238"/>
      <c r="D164" s="232" t="s">
        <v>160</v>
      </c>
      <c r="E164" s="239" t="s">
        <v>1</v>
      </c>
      <c r="F164" s="240" t="s">
        <v>252</v>
      </c>
      <c r="G164" s="238"/>
      <c r="H164" s="241">
        <v>4.665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160</v>
      </c>
      <c r="AU164" s="247" t="s">
        <v>86</v>
      </c>
      <c r="AV164" s="13" t="s">
        <v>86</v>
      </c>
      <c r="AW164" s="13" t="s">
        <v>31</v>
      </c>
      <c r="AX164" s="13" t="s">
        <v>75</v>
      </c>
      <c r="AY164" s="247" t="s">
        <v>129</v>
      </c>
    </row>
    <row r="165" s="13" customFormat="1">
      <c r="A165" s="13"/>
      <c r="B165" s="237"/>
      <c r="C165" s="238"/>
      <c r="D165" s="232" t="s">
        <v>160</v>
      </c>
      <c r="E165" s="239" t="s">
        <v>1</v>
      </c>
      <c r="F165" s="240" t="s">
        <v>253</v>
      </c>
      <c r="G165" s="238"/>
      <c r="H165" s="241">
        <v>1.2150000000000001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160</v>
      </c>
      <c r="AU165" s="247" t="s">
        <v>86</v>
      </c>
      <c r="AV165" s="13" t="s">
        <v>86</v>
      </c>
      <c r="AW165" s="13" t="s">
        <v>31</v>
      </c>
      <c r="AX165" s="13" t="s">
        <v>75</v>
      </c>
      <c r="AY165" s="247" t="s">
        <v>129</v>
      </c>
    </row>
    <row r="166" s="15" customFormat="1">
      <c r="A166" s="15"/>
      <c r="B166" s="266"/>
      <c r="C166" s="267"/>
      <c r="D166" s="232" t="s">
        <v>160</v>
      </c>
      <c r="E166" s="268" t="s">
        <v>1</v>
      </c>
      <c r="F166" s="269" t="s">
        <v>219</v>
      </c>
      <c r="G166" s="267"/>
      <c r="H166" s="270">
        <v>31.678999999999998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6" t="s">
        <v>160</v>
      </c>
      <c r="AU166" s="276" t="s">
        <v>86</v>
      </c>
      <c r="AV166" s="15" t="s">
        <v>152</v>
      </c>
      <c r="AW166" s="15" t="s">
        <v>31</v>
      </c>
      <c r="AX166" s="15" t="s">
        <v>83</v>
      </c>
      <c r="AY166" s="276" t="s">
        <v>129</v>
      </c>
    </row>
    <row r="167" s="2" customFormat="1">
      <c r="A167" s="39"/>
      <c r="B167" s="40"/>
      <c r="C167" s="219" t="s">
        <v>254</v>
      </c>
      <c r="D167" s="219" t="s">
        <v>132</v>
      </c>
      <c r="E167" s="220" t="s">
        <v>255</v>
      </c>
      <c r="F167" s="221" t="s">
        <v>256</v>
      </c>
      <c r="G167" s="222" t="s">
        <v>241</v>
      </c>
      <c r="H167" s="223">
        <v>31.68</v>
      </c>
      <c r="I167" s="224"/>
      <c r="J167" s="225">
        <f>ROUND(I167*H167,2)</f>
        <v>0</v>
      </c>
      <c r="K167" s="221" t="s">
        <v>136</v>
      </c>
      <c r="L167" s="45"/>
      <c r="M167" s="226" t="s">
        <v>1</v>
      </c>
      <c r="N167" s="227" t="s">
        <v>40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132</v>
      </c>
      <c r="AU167" s="230" t="s">
        <v>86</v>
      </c>
      <c r="AY167" s="18" t="s">
        <v>129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83</v>
      </c>
      <c r="BK167" s="231">
        <f>ROUND(I167*H167,2)</f>
        <v>0</v>
      </c>
      <c r="BL167" s="18" t="s">
        <v>152</v>
      </c>
      <c r="BM167" s="230" t="s">
        <v>257</v>
      </c>
    </row>
    <row r="168" s="2" customFormat="1">
      <c r="A168" s="39"/>
      <c r="B168" s="40"/>
      <c r="C168" s="41"/>
      <c r="D168" s="232" t="s">
        <v>139</v>
      </c>
      <c r="E168" s="41"/>
      <c r="F168" s="233" t="s">
        <v>258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139</v>
      </c>
      <c r="AU168" s="18" t="s">
        <v>86</v>
      </c>
    </row>
    <row r="169" s="2" customFormat="1">
      <c r="A169" s="39"/>
      <c r="B169" s="40"/>
      <c r="C169" s="219" t="s">
        <v>259</v>
      </c>
      <c r="D169" s="219" t="s">
        <v>132</v>
      </c>
      <c r="E169" s="220" t="s">
        <v>260</v>
      </c>
      <c r="F169" s="221" t="s">
        <v>261</v>
      </c>
      <c r="G169" s="222" t="s">
        <v>241</v>
      </c>
      <c r="H169" s="223">
        <v>8.3160000000000007</v>
      </c>
      <c r="I169" s="224"/>
      <c r="J169" s="225">
        <f>ROUND(I169*H169,2)</f>
        <v>0</v>
      </c>
      <c r="K169" s="221" t="s">
        <v>136</v>
      </c>
      <c r="L169" s="45"/>
      <c r="M169" s="226" t="s">
        <v>1</v>
      </c>
      <c r="N169" s="227" t="s">
        <v>40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152</v>
      </c>
      <c r="AT169" s="230" t="s">
        <v>132</v>
      </c>
      <c r="AU169" s="230" t="s">
        <v>86</v>
      </c>
      <c r="AY169" s="18" t="s">
        <v>129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152</v>
      </c>
      <c r="BM169" s="230" t="s">
        <v>262</v>
      </c>
    </row>
    <row r="170" s="2" customFormat="1">
      <c r="A170" s="39"/>
      <c r="B170" s="40"/>
      <c r="C170" s="41"/>
      <c r="D170" s="232" t="s">
        <v>139</v>
      </c>
      <c r="E170" s="41"/>
      <c r="F170" s="233" t="s">
        <v>263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139</v>
      </c>
      <c r="AU170" s="18" t="s">
        <v>86</v>
      </c>
    </row>
    <row r="171" s="13" customFormat="1">
      <c r="A171" s="13"/>
      <c r="B171" s="237"/>
      <c r="C171" s="238"/>
      <c r="D171" s="232" t="s">
        <v>160</v>
      </c>
      <c r="E171" s="239" t="s">
        <v>1</v>
      </c>
      <c r="F171" s="240" t="s">
        <v>264</v>
      </c>
      <c r="G171" s="238"/>
      <c r="H171" s="241">
        <v>8.3160000000000007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160</v>
      </c>
      <c r="AU171" s="247" t="s">
        <v>86</v>
      </c>
      <c r="AV171" s="13" t="s">
        <v>86</v>
      </c>
      <c r="AW171" s="13" t="s">
        <v>31</v>
      </c>
      <c r="AX171" s="13" t="s">
        <v>75</v>
      </c>
      <c r="AY171" s="247" t="s">
        <v>129</v>
      </c>
    </row>
    <row r="172" s="15" customFormat="1">
      <c r="A172" s="15"/>
      <c r="B172" s="266"/>
      <c r="C172" s="267"/>
      <c r="D172" s="232" t="s">
        <v>160</v>
      </c>
      <c r="E172" s="268" t="s">
        <v>1</v>
      </c>
      <c r="F172" s="269" t="s">
        <v>219</v>
      </c>
      <c r="G172" s="267"/>
      <c r="H172" s="270">
        <v>8.3160000000000007</v>
      </c>
      <c r="I172" s="271"/>
      <c r="J172" s="267"/>
      <c r="K172" s="267"/>
      <c r="L172" s="272"/>
      <c r="M172" s="273"/>
      <c r="N172" s="274"/>
      <c r="O172" s="274"/>
      <c r="P172" s="274"/>
      <c r="Q172" s="274"/>
      <c r="R172" s="274"/>
      <c r="S172" s="274"/>
      <c r="T172" s="27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6" t="s">
        <v>160</v>
      </c>
      <c r="AU172" s="276" t="s">
        <v>86</v>
      </c>
      <c r="AV172" s="15" t="s">
        <v>152</v>
      </c>
      <c r="AW172" s="15" t="s">
        <v>31</v>
      </c>
      <c r="AX172" s="15" t="s">
        <v>83</v>
      </c>
      <c r="AY172" s="276" t="s">
        <v>129</v>
      </c>
    </row>
    <row r="173" s="2" customFormat="1">
      <c r="A173" s="39"/>
      <c r="B173" s="40"/>
      <c r="C173" s="219" t="s">
        <v>265</v>
      </c>
      <c r="D173" s="219" t="s">
        <v>132</v>
      </c>
      <c r="E173" s="220" t="s">
        <v>266</v>
      </c>
      <c r="F173" s="221" t="s">
        <v>267</v>
      </c>
      <c r="G173" s="222" t="s">
        <v>241</v>
      </c>
      <c r="H173" s="223">
        <v>8.3160000000000007</v>
      </c>
      <c r="I173" s="224"/>
      <c r="J173" s="225">
        <f>ROUND(I173*H173,2)</f>
        <v>0</v>
      </c>
      <c r="K173" s="221" t="s">
        <v>136</v>
      </c>
      <c r="L173" s="45"/>
      <c r="M173" s="226" t="s">
        <v>1</v>
      </c>
      <c r="N173" s="227" t="s">
        <v>40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152</v>
      </c>
      <c r="AT173" s="230" t="s">
        <v>132</v>
      </c>
      <c r="AU173" s="230" t="s">
        <v>86</v>
      </c>
      <c r="AY173" s="18" t="s">
        <v>129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152</v>
      </c>
      <c r="BM173" s="230" t="s">
        <v>268</v>
      </c>
    </row>
    <row r="174" s="2" customFormat="1">
      <c r="A174" s="39"/>
      <c r="B174" s="40"/>
      <c r="C174" s="41"/>
      <c r="D174" s="232" t="s">
        <v>139</v>
      </c>
      <c r="E174" s="41"/>
      <c r="F174" s="233" t="s">
        <v>269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139</v>
      </c>
      <c r="AU174" s="18" t="s">
        <v>86</v>
      </c>
    </row>
    <row r="175" s="2" customFormat="1">
      <c r="A175" s="39"/>
      <c r="B175" s="40"/>
      <c r="C175" s="219" t="s">
        <v>270</v>
      </c>
      <c r="D175" s="219" t="s">
        <v>132</v>
      </c>
      <c r="E175" s="220" t="s">
        <v>271</v>
      </c>
      <c r="F175" s="221" t="s">
        <v>272</v>
      </c>
      <c r="G175" s="222" t="s">
        <v>241</v>
      </c>
      <c r="H175" s="223">
        <v>8.3160000000000007</v>
      </c>
      <c r="I175" s="224"/>
      <c r="J175" s="225">
        <f>ROUND(I175*H175,2)</f>
        <v>0</v>
      </c>
      <c r="K175" s="221" t="s">
        <v>136</v>
      </c>
      <c r="L175" s="45"/>
      <c r="M175" s="226" t="s">
        <v>1</v>
      </c>
      <c r="N175" s="227" t="s">
        <v>40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152</v>
      </c>
      <c r="AT175" s="230" t="s">
        <v>132</v>
      </c>
      <c r="AU175" s="230" t="s">
        <v>86</v>
      </c>
      <c r="AY175" s="18" t="s">
        <v>129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83</v>
      </c>
      <c r="BK175" s="231">
        <f>ROUND(I175*H175,2)</f>
        <v>0</v>
      </c>
      <c r="BL175" s="18" t="s">
        <v>152</v>
      </c>
      <c r="BM175" s="230" t="s">
        <v>273</v>
      </c>
    </row>
    <row r="176" s="2" customFormat="1">
      <c r="A176" s="39"/>
      <c r="B176" s="40"/>
      <c r="C176" s="41"/>
      <c r="D176" s="232" t="s">
        <v>139</v>
      </c>
      <c r="E176" s="41"/>
      <c r="F176" s="233" t="s">
        <v>274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139</v>
      </c>
      <c r="AU176" s="18" t="s">
        <v>86</v>
      </c>
    </row>
    <row r="177" s="13" customFormat="1">
      <c r="A177" s="13"/>
      <c r="B177" s="237"/>
      <c r="C177" s="238"/>
      <c r="D177" s="232" t="s">
        <v>160</v>
      </c>
      <c r="E177" s="239" t="s">
        <v>1</v>
      </c>
      <c r="F177" s="240" t="s">
        <v>275</v>
      </c>
      <c r="G177" s="238"/>
      <c r="H177" s="241">
        <v>8.3160000000000007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160</v>
      </c>
      <c r="AU177" s="247" t="s">
        <v>86</v>
      </c>
      <c r="AV177" s="13" t="s">
        <v>86</v>
      </c>
      <c r="AW177" s="13" t="s">
        <v>31</v>
      </c>
      <c r="AX177" s="13" t="s">
        <v>83</v>
      </c>
      <c r="AY177" s="247" t="s">
        <v>129</v>
      </c>
    </row>
    <row r="178" s="2" customFormat="1">
      <c r="A178" s="39"/>
      <c r="B178" s="40"/>
      <c r="C178" s="219" t="s">
        <v>8</v>
      </c>
      <c r="D178" s="219" t="s">
        <v>132</v>
      </c>
      <c r="E178" s="220" t="s">
        <v>276</v>
      </c>
      <c r="F178" s="221" t="s">
        <v>277</v>
      </c>
      <c r="G178" s="222" t="s">
        <v>241</v>
      </c>
      <c r="H178" s="223">
        <v>39.996000000000002</v>
      </c>
      <c r="I178" s="224"/>
      <c r="J178" s="225">
        <f>ROUND(I178*H178,2)</f>
        <v>0</v>
      </c>
      <c r="K178" s="221" t="s">
        <v>136</v>
      </c>
      <c r="L178" s="45"/>
      <c r="M178" s="226" t="s">
        <v>1</v>
      </c>
      <c r="N178" s="227" t="s">
        <v>40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152</v>
      </c>
      <c r="AT178" s="230" t="s">
        <v>132</v>
      </c>
      <c r="AU178" s="230" t="s">
        <v>86</v>
      </c>
      <c r="AY178" s="18" t="s">
        <v>129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83</v>
      </c>
      <c r="BK178" s="231">
        <f>ROUND(I178*H178,2)</f>
        <v>0</v>
      </c>
      <c r="BL178" s="18" t="s">
        <v>152</v>
      </c>
      <c r="BM178" s="230" t="s">
        <v>278</v>
      </c>
    </row>
    <row r="179" s="2" customFormat="1">
      <c r="A179" s="39"/>
      <c r="B179" s="40"/>
      <c r="C179" s="41"/>
      <c r="D179" s="232" t="s">
        <v>139</v>
      </c>
      <c r="E179" s="41"/>
      <c r="F179" s="233" t="s">
        <v>279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139</v>
      </c>
      <c r="AU179" s="18" t="s">
        <v>86</v>
      </c>
    </row>
    <row r="180" s="13" customFormat="1">
      <c r="A180" s="13"/>
      <c r="B180" s="237"/>
      <c r="C180" s="238"/>
      <c r="D180" s="232" t="s">
        <v>160</v>
      </c>
      <c r="E180" s="239" t="s">
        <v>1</v>
      </c>
      <c r="F180" s="240" t="s">
        <v>280</v>
      </c>
      <c r="G180" s="238"/>
      <c r="H180" s="241">
        <v>31.68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160</v>
      </c>
      <c r="AU180" s="247" t="s">
        <v>86</v>
      </c>
      <c r="AV180" s="13" t="s">
        <v>86</v>
      </c>
      <c r="AW180" s="13" t="s">
        <v>31</v>
      </c>
      <c r="AX180" s="13" t="s">
        <v>75</v>
      </c>
      <c r="AY180" s="247" t="s">
        <v>129</v>
      </c>
    </row>
    <row r="181" s="13" customFormat="1">
      <c r="A181" s="13"/>
      <c r="B181" s="237"/>
      <c r="C181" s="238"/>
      <c r="D181" s="232" t="s">
        <v>160</v>
      </c>
      <c r="E181" s="239" t="s">
        <v>1</v>
      </c>
      <c r="F181" s="240" t="s">
        <v>275</v>
      </c>
      <c r="G181" s="238"/>
      <c r="H181" s="241">
        <v>8.3160000000000007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160</v>
      </c>
      <c r="AU181" s="247" t="s">
        <v>86</v>
      </c>
      <c r="AV181" s="13" t="s">
        <v>86</v>
      </c>
      <c r="AW181" s="13" t="s">
        <v>31</v>
      </c>
      <c r="AX181" s="13" t="s">
        <v>75</v>
      </c>
      <c r="AY181" s="247" t="s">
        <v>129</v>
      </c>
    </row>
    <row r="182" s="15" customFormat="1">
      <c r="A182" s="15"/>
      <c r="B182" s="266"/>
      <c r="C182" s="267"/>
      <c r="D182" s="232" t="s">
        <v>160</v>
      </c>
      <c r="E182" s="268" t="s">
        <v>1</v>
      </c>
      <c r="F182" s="269" t="s">
        <v>219</v>
      </c>
      <c r="G182" s="267"/>
      <c r="H182" s="270">
        <v>39.996000000000002</v>
      </c>
      <c r="I182" s="271"/>
      <c r="J182" s="267"/>
      <c r="K182" s="267"/>
      <c r="L182" s="272"/>
      <c r="M182" s="273"/>
      <c r="N182" s="274"/>
      <c r="O182" s="274"/>
      <c r="P182" s="274"/>
      <c r="Q182" s="274"/>
      <c r="R182" s="274"/>
      <c r="S182" s="274"/>
      <c r="T182" s="27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6" t="s">
        <v>160</v>
      </c>
      <c r="AU182" s="276" t="s">
        <v>86</v>
      </c>
      <c r="AV182" s="15" t="s">
        <v>152</v>
      </c>
      <c r="AW182" s="15" t="s">
        <v>31</v>
      </c>
      <c r="AX182" s="15" t="s">
        <v>83</v>
      </c>
      <c r="AY182" s="276" t="s">
        <v>129</v>
      </c>
    </row>
    <row r="183" s="2" customFormat="1" ht="33" customHeight="1">
      <c r="A183" s="39"/>
      <c r="B183" s="40"/>
      <c r="C183" s="219" t="s">
        <v>281</v>
      </c>
      <c r="D183" s="219" t="s">
        <v>132</v>
      </c>
      <c r="E183" s="220" t="s">
        <v>282</v>
      </c>
      <c r="F183" s="221" t="s">
        <v>283</v>
      </c>
      <c r="G183" s="222" t="s">
        <v>241</v>
      </c>
      <c r="H183" s="223">
        <v>159.98400000000001</v>
      </c>
      <c r="I183" s="224"/>
      <c r="J183" s="225">
        <f>ROUND(I183*H183,2)</f>
        <v>0</v>
      </c>
      <c r="K183" s="221" t="s">
        <v>136</v>
      </c>
      <c r="L183" s="45"/>
      <c r="M183" s="226" t="s">
        <v>1</v>
      </c>
      <c r="N183" s="227" t="s">
        <v>40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152</v>
      </c>
      <c r="AT183" s="230" t="s">
        <v>132</v>
      </c>
      <c r="AU183" s="230" t="s">
        <v>86</v>
      </c>
      <c r="AY183" s="18" t="s">
        <v>129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83</v>
      </c>
      <c r="BK183" s="231">
        <f>ROUND(I183*H183,2)</f>
        <v>0</v>
      </c>
      <c r="BL183" s="18" t="s">
        <v>152</v>
      </c>
      <c r="BM183" s="230" t="s">
        <v>284</v>
      </c>
    </row>
    <row r="184" s="2" customFormat="1">
      <c r="A184" s="39"/>
      <c r="B184" s="40"/>
      <c r="C184" s="41"/>
      <c r="D184" s="232" t="s">
        <v>139</v>
      </c>
      <c r="E184" s="41"/>
      <c r="F184" s="233" t="s">
        <v>285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86</v>
      </c>
    </row>
    <row r="185" s="13" customFormat="1">
      <c r="A185" s="13"/>
      <c r="B185" s="237"/>
      <c r="C185" s="238"/>
      <c r="D185" s="232" t="s">
        <v>160</v>
      </c>
      <c r="E185" s="239" t="s">
        <v>1</v>
      </c>
      <c r="F185" s="240" t="s">
        <v>286</v>
      </c>
      <c r="G185" s="238"/>
      <c r="H185" s="241">
        <v>159.98400000000001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160</v>
      </c>
      <c r="AU185" s="247" t="s">
        <v>86</v>
      </c>
      <c r="AV185" s="13" t="s">
        <v>86</v>
      </c>
      <c r="AW185" s="13" t="s">
        <v>31</v>
      </c>
      <c r="AX185" s="13" t="s">
        <v>83</v>
      </c>
      <c r="AY185" s="247" t="s">
        <v>129</v>
      </c>
    </row>
    <row r="186" s="2" customFormat="1" ht="21.75" customHeight="1">
      <c r="A186" s="39"/>
      <c r="B186" s="40"/>
      <c r="C186" s="219" t="s">
        <v>287</v>
      </c>
      <c r="D186" s="219" t="s">
        <v>132</v>
      </c>
      <c r="E186" s="220" t="s">
        <v>288</v>
      </c>
      <c r="F186" s="221" t="s">
        <v>289</v>
      </c>
      <c r="G186" s="222" t="s">
        <v>241</v>
      </c>
      <c r="H186" s="223">
        <v>39.996000000000002</v>
      </c>
      <c r="I186" s="224"/>
      <c r="J186" s="225">
        <f>ROUND(I186*H186,2)</f>
        <v>0</v>
      </c>
      <c r="K186" s="221" t="s">
        <v>136</v>
      </c>
      <c r="L186" s="45"/>
      <c r="M186" s="226" t="s">
        <v>1</v>
      </c>
      <c r="N186" s="227" t="s">
        <v>40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152</v>
      </c>
      <c r="AT186" s="230" t="s">
        <v>132</v>
      </c>
      <c r="AU186" s="230" t="s">
        <v>86</v>
      </c>
      <c r="AY186" s="18" t="s">
        <v>129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83</v>
      </c>
      <c r="BK186" s="231">
        <f>ROUND(I186*H186,2)</f>
        <v>0</v>
      </c>
      <c r="BL186" s="18" t="s">
        <v>152</v>
      </c>
      <c r="BM186" s="230" t="s">
        <v>290</v>
      </c>
    </row>
    <row r="187" s="2" customFormat="1">
      <c r="A187" s="39"/>
      <c r="B187" s="40"/>
      <c r="C187" s="41"/>
      <c r="D187" s="232" t="s">
        <v>139</v>
      </c>
      <c r="E187" s="41"/>
      <c r="F187" s="233" t="s">
        <v>291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86</v>
      </c>
    </row>
    <row r="188" s="2" customFormat="1" ht="16.5" customHeight="1">
      <c r="A188" s="39"/>
      <c r="B188" s="40"/>
      <c r="C188" s="219" t="s">
        <v>292</v>
      </c>
      <c r="D188" s="219" t="s">
        <v>132</v>
      </c>
      <c r="E188" s="220" t="s">
        <v>293</v>
      </c>
      <c r="F188" s="221" t="s">
        <v>294</v>
      </c>
      <c r="G188" s="222" t="s">
        <v>241</v>
      </c>
      <c r="H188" s="223">
        <v>39.996000000000002</v>
      </c>
      <c r="I188" s="224"/>
      <c r="J188" s="225">
        <f>ROUND(I188*H188,2)</f>
        <v>0</v>
      </c>
      <c r="K188" s="221" t="s">
        <v>136</v>
      </c>
      <c r="L188" s="45"/>
      <c r="M188" s="226" t="s">
        <v>1</v>
      </c>
      <c r="N188" s="227" t="s">
        <v>40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152</v>
      </c>
      <c r="AT188" s="230" t="s">
        <v>132</v>
      </c>
      <c r="AU188" s="230" t="s">
        <v>86</v>
      </c>
      <c r="AY188" s="18" t="s">
        <v>129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83</v>
      </c>
      <c r="BK188" s="231">
        <f>ROUND(I188*H188,2)</f>
        <v>0</v>
      </c>
      <c r="BL188" s="18" t="s">
        <v>152</v>
      </c>
      <c r="BM188" s="230" t="s">
        <v>295</v>
      </c>
    </row>
    <row r="189" s="2" customFormat="1">
      <c r="A189" s="39"/>
      <c r="B189" s="40"/>
      <c r="C189" s="41"/>
      <c r="D189" s="232" t="s">
        <v>139</v>
      </c>
      <c r="E189" s="41"/>
      <c r="F189" s="233" t="s">
        <v>296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139</v>
      </c>
      <c r="AU189" s="18" t="s">
        <v>86</v>
      </c>
    </row>
    <row r="190" s="2" customFormat="1">
      <c r="A190" s="39"/>
      <c r="B190" s="40"/>
      <c r="C190" s="219" t="s">
        <v>297</v>
      </c>
      <c r="D190" s="219" t="s">
        <v>132</v>
      </c>
      <c r="E190" s="220" t="s">
        <v>298</v>
      </c>
      <c r="F190" s="221" t="s">
        <v>299</v>
      </c>
      <c r="G190" s="222" t="s">
        <v>300</v>
      </c>
      <c r="H190" s="223">
        <v>75.992000000000004</v>
      </c>
      <c r="I190" s="224"/>
      <c r="J190" s="225">
        <f>ROUND(I190*H190,2)</f>
        <v>0</v>
      </c>
      <c r="K190" s="221" t="s">
        <v>136</v>
      </c>
      <c r="L190" s="45"/>
      <c r="M190" s="226" t="s">
        <v>1</v>
      </c>
      <c r="N190" s="227" t="s">
        <v>40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152</v>
      </c>
      <c r="AT190" s="230" t="s">
        <v>132</v>
      </c>
      <c r="AU190" s="230" t="s">
        <v>86</v>
      </c>
      <c r="AY190" s="18" t="s">
        <v>129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83</v>
      </c>
      <c r="BK190" s="231">
        <f>ROUND(I190*H190,2)</f>
        <v>0</v>
      </c>
      <c r="BL190" s="18" t="s">
        <v>152</v>
      </c>
      <c r="BM190" s="230" t="s">
        <v>301</v>
      </c>
    </row>
    <row r="191" s="2" customFormat="1">
      <c r="A191" s="39"/>
      <c r="B191" s="40"/>
      <c r="C191" s="41"/>
      <c r="D191" s="232" t="s">
        <v>139</v>
      </c>
      <c r="E191" s="41"/>
      <c r="F191" s="233" t="s">
        <v>302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139</v>
      </c>
      <c r="AU191" s="18" t="s">
        <v>86</v>
      </c>
    </row>
    <row r="192" s="13" customFormat="1">
      <c r="A192" s="13"/>
      <c r="B192" s="237"/>
      <c r="C192" s="238"/>
      <c r="D192" s="232" t="s">
        <v>160</v>
      </c>
      <c r="E192" s="239" t="s">
        <v>1</v>
      </c>
      <c r="F192" s="240" t="s">
        <v>303</v>
      </c>
      <c r="G192" s="238"/>
      <c r="H192" s="241">
        <v>75.992000000000004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160</v>
      </c>
      <c r="AU192" s="247" t="s">
        <v>86</v>
      </c>
      <c r="AV192" s="13" t="s">
        <v>86</v>
      </c>
      <c r="AW192" s="13" t="s">
        <v>31</v>
      </c>
      <c r="AX192" s="13" t="s">
        <v>83</v>
      </c>
      <c r="AY192" s="247" t="s">
        <v>129</v>
      </c>
    </row>
    <row r="193" s="2" customFormat="1" ht="16.5" customHeight="1">
      <c r="A193" s="39"/>
      <c r="B193" s="40"/>
      <c r="C193" s="219" t="s">
        <v>304</v>
      </c>
      <c r="D193" s="219" t="s">
        <v>132</v>
      </c>
      <c r="E193" s="220" t="s">
        <v>305</v>
      </c>
      <c r="F193" s="221" t="s">
        <v>306</v>
      </c>
      <c r="G193" s="222" t="s">
        <v>193</v>
      </c>
      <c r="H193" s="223">
        <v>211.19</v>
      </c>
      <c r="I193" s="224"/>
      <c r="J193" s="225">
        <f>ROUND(I193*H193,2)</f>
        <v>0</v>
      </c>
      <c r="K193" s="221" t="s">
        <v>136</v>
      </c>
      <c r="L193" s="45"/>
      <c r="M193" s="226" t="s">
        <v>1</v>
      </c>
      <c r="N193" s="227" t="s">
        <v>40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152</v>
      </c>
      <c r="AT193" s="230" t="s">
        <v>132</v>
      </c>
      <c r="AU193" s="230" t="s">
        <v>86</v>
      </c>
      <c r="AY193" s="18" t="s">
        <v>129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83</v>
      </c>
      <c r="BK193" s="231">
        <f>ROUND(I193*H193,2)</f>
        <v>0</v>
      </c>
      <c r="BL193" s="18" t="s">
        <v>152</v>
      </c>
      <c r="BM193" s="230" t="s">
        <v>307</v>
      </c>
    </row>
    <row r="194" s="2" customFormat="1">
      <c r="A194" s="39"/>
      <c r="B194" s="40"/>
      <c r="C194" s="41"/>
      <c r="D194" s="232" t="s">
        <v>139</v>
      </c>
      <c r="E194" s="41"/>
      <c r="F194" s="233" t="s">
        <v>308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139</v>
      </c>
      <c r="AU194" s="18" t="s">
        <v>86</v>
      </c>
    </row>
    <row r="195" s="14" customFormat="1">
      <c r="A195" s="14"/>
      <c r="B195" s="256"/>
      <c r="C195" s="257"/>
      <c r="D195" s="232" t="s">
        <v>160</v>
      </c>
      <c r="E195" s="258" t="s">
        <v>1</v>
      </c>
      <c r="F195" s="259" t="s">
        <v>309</v>
      </c>
      <c r="G195" s="257"/>
      <c r="H195" s="258" t="s">
        <v>1</v>
      </c>
      <c r="I195" s="260"/>
      <c r="J195" s="257"/>
      <c r="K195" s="257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160</v>
      </c>
      <c r="AU195" s="265" t="s">
        <v>86</v>
      </c>
      <c r="AV195" s="14" t="s">
        <v>83</v>
      </c>
      <c r="AW195" s="14" t="s">
        <v>31</v>
      </c>
      <c r="AX195" s="14" t="s">
        <v>75</v>
      </c>
      <c r="AY195" s="265" t="s">
        <v>129</v>
      </c>
    </row>
    <row r="196" s="13" customFormat="1">
      <c r="A196" s="13"/>
      <c r="B196" s="237"/>
      <c r="C196" s="238"/>
      <c r="D196" s="232" t="s">
        <v>160</v>
      </c>
      <c r="E196" s="239" t="s">
        <v>1</v>
      </c>
      <c r="F196" s="240" t="s">
        <v>310</v>
      </c>
      <c r="G196" s="238"/>
      <c r="H196" s="241">
        <v>171.99000000000001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160</v>
      </c>
      <c r="AU196" s="247" t="s">
        <v>86</v>
      </c>
      <c r="AV196" s="13" t="s">
        <v>86</v>
      </c>
      <c r="AW196" s="13" t="s">
        <v>31</v>
      </c>
      <c r="AX196" s="13" t="s">
        <v>75</v>
      </c>
      <c r="AY196" s="247" t="s">
        <v>129</v>
      </c>
    </row>
    <row r="197" s="13" customFormat="1">
      <c r="A197" s="13"/>
      <c r="B197" s="237"/>
      <c r="C197" s="238"/>
      <c r="D197" s="232" t="s">
        <v>160</v>
      </c>
      <c r="E197" s="239" t="s">
        <v>1</v>
      </c>
      <c r="F197" s="240" t="s">
        <v>311</v>
      </c>
      <c r="G197" s="238"/>
      <c r="H197" s="241">
        <v>31.100000000000001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160</v>
      </c>
      <c r="AU197" s="247" t="s">
        <v>86</v>
      </c>
      <c r="AV197" s="13" t="s">
        <v>86</v>
      </c>
      <c r="AW197" s="13" t="s">
        <v>31</v>
      </c>
      <c r="AX197" s="13" t="s">
        <v>75</v>
      </c>
      <c r="AY197" s="247" t="s">
        <v>129</v>
      </c>
    </row>
    <row r="198" s="13" customFormat="1">
      <c r="A198" s="13"/>
      <c r="B198" s="237"/>
      <c r="C198" s="238"/>
      <c r="D198" s="232" t="s">
        <v>160</v>
      </c>
      <c r="E198" s="239" t="s">
        <v>1</v>
      </c>
      <c r="F198" s="240" t="s">
        <v>312</v>
      </c>
      <c r="G198" s="238"/>
      <c r="H198" s="241">
        <v>8.0999999999999996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160</v>
      </c>
      <c r="AU198" s="247" t="s">
        <v>86</v>
      </c>
      <c r="AV198" s="13" t="s">
        <v>86</v>
      </c>
      <c r="AW198" s="13" t="s">
        <v>31</v>
      </c>
      <c r="AX198" s="13" t="s">
        <v>75</v>
      </c>
      <c r="AY198" s="247" t="s">
        <v>129</v>
      </c>
    </row>
    <row r="199" s="15" customFormat="1">
      <c r="A199" s="15"/>
      <c r="B199" s="266"/>
      <c r="C199" s="267"/>
      <c r="D199" s="232" t="s">
        <v>160</v>
      </c>
      <c r="E199" s="268" t="s">
        <v>1</v>
      </c>
      <c r="F199" s="269" t="s">
        <v>219</v>
      </c>
      <c r="G199" s="267"/>
      <c r="H199" s="270">
        <v>211.19</v>
      </c>
      <c r="I199" s="271"/>
      <c r="J199" s="267"/>
      <c r="K199" s="267"/>
      <c r="L199" s="272"/>
      <c r="M199" s="273"/>
      <c r="N199" s="274"/>
      <c r="O199" s="274"/>
      <c r="P199" s="274"/>
      <c r="Q199" s="274"/>
      <c r="R199" s="274"/>
      <c r="S199" s="274"/>
      <c r="T199" s="27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6" t="s">
        <v>160</v>
      </c>
      <c r="AU199" s="276" t="s">
        <v>86</v>
      </c>
      <c r="AV199" s="15" t="s">
        <v>152</v>
      </c>
      <c r="AW199" s="15" t="s">
        <v>31</v>
      </c>
      <c r="AX199" s="15" t="s">
        <v>83</v>
      </c>
      <c r="AY199" s="276" t="s">
        <v>129</v>
      </c>
    </row>
    <row r="200" s="2" customFormat="1" ht="33" customHeight="1">
      <c r="A200" s="39"/>
      <c r="B200" s="40"/>
      <c r="C200" s="219" t="s">
        <v>7</v>
      </c>
      <c r="D200" s="219" t="s">
        <v>132</v>
      </c>
      <c r="E200" s="220" t="s">
        <v>313</v>
      </c>
      <c r="F200" s="221" t="s">
        <v>314</v>
      </c>
      <c r="G200" s="222" t="s">
        <v>193</v>
      </c>
      <c r="H200" s="223">
        <v>61.899999999999999</v>
      </c>
      <c r="I200" s="224"/>
      <c r="J200" s="225">
        <f>ROUND(I200*H200,2)</f>
        <v>0</v>
      </c>
      <c r="K200" s="221" t="s">
        <v>136</v>
      </c>
      <c r="L200" s="45"/>
      <c r="M200" s="226" t="s">
        <v>1</v>
      </c>
      <c r="N200" s="227" t="s">
        <v>40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152</v>
      </c>
      <c r="AT200" s="230" t="s">
        <v>132</v>
      </c>
      <c r="AU200" s="230" t="s">
        <v>86</v>
      </c>
      <c r="AY200" s="18" t="s">
        <v>129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83</v>
      </c>
      <c r="BK200" s="231">
        <f>ROUND(I200*H200,2)</f>
        <v>0</v>
      </c>
      <c r="BL200" s="18" t="s">
        <v>152</v>
      </c>
      <c r="BM200" s="230" t="s">
        <v>315</v>
      </c>
    </row>
    <row r="201" s="2" customFormat="1">
      <c r="A201" s="39"/>
      <c r="B201" s="40"/>
      <c r="C201" s="41"/>
      <c r="D201" s="232" t="s">
        <v>139</v>
      </c>
      <c r="E201" s="41"/>
      <c r="F201" s="233" t="s">
        <v>316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139</v>
      </c>
      <c r="AU201" s="18" t="s">
        <v>86</v>
      </c>
    </row>
    <row r="202" s="13" customFormat="1">
      <c r="A202" s="13"/>
      <c r="B202" s="237"/>
      <c r="C202" s="238"/>
      <c r="D202" s="232" t="s">
        <v>160</v>
      </c>
      <c r="E202" s="239" t="s">
        <v>1</v>
      </c>
      <c r="F202" s="240" t="s">
        <v>317</v>
      </c>
      <c r="G202" s="238"/>
      <c r="H202" s="241">
        <v>61.899999999999999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160</v>
      </c>
      <c r="AU202" s="247" t="s">
        <v>86</v>
      </c>
      <c r="AV202" s="13" t="s">
        <v>86</v>
      </c>
      <c r="AW202" s="13" t="s">
        <v>31</v>
      </c>
      <c r="AX202" s="13" t="s">
        <v>75</v>
      </c>
      <c r="AY202" s="247" t="s">
        <v>129</v>
      </c>
    </row>
    <row r="203" s="15" customFormat="1">
      <c r="A203" s="15"/>
      <c r="B203" s="266"/>
      <c r="C203" s="267"/>
      <c r="D203" s="232" t="s">
        <v>160</v>
      </c>
      <c r="E203" s="268" t="s">
        <v>1</v>
      </c>
      <c r="F203" s="269" t="s">
        <v>219</v>
      </c>
      <c r="G203" s="267"/>
      <c r="H203" s="270">
        <v>61.899999999999999</v>
      </c>
      <c r="I203" s="271"/>
      <c r="J203" s="267"/>
      <c r="K203" s="267"/>
      <c r="L203" s="272"/>
      <c r="M203" s="273"/>
      <c r="N203" s="274"/>
      <c r="O203" s="274"/>
      <c r="P203" s="274"/>
      <c r="Q203" s="274"/>
      <c r="R203" s="274"/>
      <c r="S203" s="274"/>
      <c r="T203" s="27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6" t="s">
        <v>160</v>
      </c>
      <c r="AU203" s="276" t="s">
        <v>86</v>
      </c>
      <c r="AV203" s="15" t="s">
        <v>152</v>
      </c>
      <c r="AW203" s="15" t="s">
        <v>31</v>
      </c>
      <c r="AX203" s="15" t="s">
        <v>83</v>
      </c>
      <c r="AY203" s="276" t="s">
        <v>129</v>
      </c>
    </row>
    <row r="204" s="2" customFormat="1">
      <c r="A204" s="39"/>
      <c r="B204" s="40"/>
      <c r="C204" s="219" t="s">
        <v>318</v>
      </c>
      <c r="D204" s="219" t="s">
        <v>132</v>
      </c>
      <c r="E204" s="220" t="s">
        <v>319</v>
      </c>
      <c r="F204" s="221" t="s">
        <v>320</v>
      </c>
      <c r="G204" s="222" t="s">
        <v>193</v>
      </c>
      <c r="H204" s="223">
        <v>61.899999999999999</v>
      </c>
      <c r="I204" s="224"/>
      <c r="J204" s="225">
        <f>ROUND(I204*H204,2)</f>
        <v>0</v>
      </c>
      <c r="K204" s="221" t="s">
        <v>136</v>
      </c>
      <c r="L204" s="45"/>
      <c r="M204" s="226" t="s">
        <v>1</v>
      </c>
      <c r="N204" s="227" t="s">
        <v>40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152</v>
      </c>
      <c r="AT204" s="230" t="s">
        <v>132</v>
      </c>
      <c r="AU204" s="230" t="s">
        <v>86</v>
      </c>
      <c r="AY204" s="18" t="s">
        <v>129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83</v>
      </c>
      <c r="BK204" s="231">
        <f>ROUND(I204*H204,2)</f>
        <v>0</v>
      </c>
      <c r="BL204" s="18" t="s">
        <v>152</v>
      </c>
      <c r="BM204" s="230" t="s">
        <v>321</v>
      </c>
    </row>
    <row r="205" s="2" customFormat="1">
      <c r="A205" s="39"/>
      <c r="B205" s="40"/>
      <c r="C205" s="41"/>
      <c r="D205" s="232" t="s">
        <v>139</v>
      </c>
      <c r="E205" s="41"/>
      <c r="F205" s="233" t="s">
        <v>322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139</v>
      </c>
      <c r="AU205" s="18" t="s">
        <v>86</v>
      </c>
    </row>
    <row r="206" s="2" customFormat="1" ht="16.5" customHeight="1">
      <c r="A206" s="39"/>
      <c r="B206" s="40"/>
      <c r="C206" s="277" t="s">
        <v>323</v>
      </c>
      <c r="D206" s="277" t="s">
        <v>324</v>
      </c>
      <c r="E206" s="278" t="s">
        <v>325</v>
      </c>
      <c r="F206" s="279" t="s">
        <v>326</v>
      </c>
      <c r="G206" s="280" t="s">
        <v>300</v>
      </c>
      <c r="H206" s="281">
        <v>17.641999999999999</v>
      </c>
      <c r="I206" s="282"/>
      <c r="J206" s="283">
        <f>ROUND(I206*H206,2)</f>
        <v>0</v>
      </c>
      <c r="K206" s="279" t="s">
        <v>136</v>
      </c>
      <c r="L206" s="284"/>
      <c r="M206" s="285" t="s">
        <v>1</v>
      </c>
      <c r="N206" s="286" t="s">
        <v>40</v>
      </c>
      <c r="O206" s="92"/>
      <c r="P206" s="228">
        <f>O206*H206</f>
        <v>0</v>
      </c>
      <c r="Q206" s="228">
        <v>1</v>
      </c>
      <c r="R206" s="228">
        <f>Q206*H206</f>
        <v>17.641999999999999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232</v>
      </c>
      <c r="AT206" s="230" t="s">
        <v>324</v>
      </c>
      <c r="AU206" s="230" t="s">
        <v>86</v>
      </c>
      <c r="AY206" s="18" t="s">
        <v>129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83</v>
      </c>
      <c r="BK206" s="231">
        <f>ROUND(I206*H206,2)</f>
        <v>0</v>
      </c>
      <c r="BL206" s="18" t="s">
        <v>152</v>
      </c>
      <c r="BM206" s="230" t="s">
        <v>327</v>
      </c>
    </row>
    <row r="207" s="2" customFormat="1">
      <c r="A207" s="39"/>
      <c r="B207" s="40"/>
      <c r="C207" s="41"/>
      <c r="D207" s="232" t="s">
        <v>139</v>
      </c>
      <c r="E207" s="41"/>
      <c r="F207" s="233" t="s">
        <v>326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86</v>
      </c>
    </row>
    <row r="208" s="13" customFormat="1">
      <c r="A208" s="13"/>
      <c r="B208" s="237"/>
      <c r="C208" s="238"/>
      <c r="D208" s="232" t="s">
        <v>160</v>
      </c>
      <c r="E208" s="239" t="s">
        <v>1</v>
      </c>
      <c r="F208" s="240" t="s">
        <v>328</v>
      </c>
      <c r="G208" s="238"/>
      <c r="H208" s="241">
        <v>17.641999999999999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160</v>
      </c>
      <c r="AU208" s="247" t="s">
        <v>86</v>
      </c>
      <c r="AV208" s="13" t="s">
        <v>86</v>
      </c>
      <c r="AW208" s="13" t="s">
        <v>31</v>
      </c>
      <c r="AX208" s="13" t="s">
        <v>83</v>
      </c>
      <c r="AY208" s="247" t="s">
        <v>129</v>
      </c>
    </row>
    <row r="209" s="2" customFormat="1">
      <c r="A209" s="39"/>
      <c r="B209" s="40"/>
      <c r="C209" s="219" t="s">
        <v>329</v>
      </c>
      <c r="D209" s="219" t="s">
        <v>132</v>
      </c>
      <c r="E209" s="220" t="s">
        <v>330</v>
      </c>
      <c r="F209" s="221" t="s">
        <v>331</v>
      </c>
      <c r="G209" s="222" t="s">
        <v>193</v>
      </c>
      <c r="H209" s="223">
        <v>61.899999999999999</v>
      </c>
      <c r="I209" s="224"/>
      <c r="J209" s="225">
        <f>ROUND(I209*H209,2)</f>
        <v>0</v>
      </c>
      <c r="K209" s="221" t="s">
        <v>136</v>
      </c>
      <c r="L209" s="45"/>
      <c r="M209" s="226" t="s">
        <v>1</v>
      </c>
      <c r="N209" s="227" t="s">
        <v>40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152</v>
      </c>
      <c r="AT209" s="230" t="s">
        <v>132</v>
      </c>
      <c r="AU209" s="230" t="s">
        <v>86</v>
      </c>
      <c r="AY209" s="18" t="s">
        <v>129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83</v>
      </c>
      <c r="BK209" s="231">
        <f>ROUND(I209*H209,2)</f>
        <v>0</v>
      </c>
      <c r="BL209" s="18" t="s">
        <v>152</v>
      </c>
      <c r="BM209" s="230" t="s">
        <v>332</v>
      </c>
    </row>
    <row r="210" s="2" customFormat="1">
      <c r="A210" s="39"/>
      <c r="B210" s="40"/>
      <c r="C210" s="41"/>
      <c r="D210" s="232" t="s">
        <v>139</v>
      </c>
      <c r="E210" s="41"/>
      <c r="F210" s="233" t="s">
        <v>333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139</v>
      </c>
      <c r="AU210" s="18" t="s">
        <v>86</v>
      </c>
    </row>
    <row r="211" s="13" customFormat="1">
      <c r="A211" s="13"/>
      <c r="B211" s="237"/>
      <c r="C211" s="238"/>
      <c r="D211" s="232" t="s">
        <v>160</v>
      </c>
      <c r="E211" s="239" t="s">
        <v>1</v>
      </c>
      <c r="F211" s="240" t="s">
        <v>334</v>
      </c>
      <c r="G211" s="238"/>
      <c r="H211" s="241">
        <v>61.899999999999999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160</v>
      </c>
      <c r="AU211" s="247" t="s">
        <v>86</v>
      </c>
      <c r="AV211" s="13" t="s">
        <v>86</v>
      </c>
      <c r="AW211" s="13" t="s">
        <v>31</v>
      </c>
      <c r="AX211" s="13" t="s">
        <v>83</v>
      </c>
      <c r="AY211" s="247" t="s">
        <v>129</v>
      </c>
    </row>
    <row r="212" s="2" customFormat="1" ht="16.5" customHeight="1">
      <c r="A212" s="39"/>
      <c r="B212" s="40"/>
      <c r="C212" s="277" t="s">
        <v>335</v>
      </c>
      <c r="D212" s="277" t="s">
        <v>324</v>
      </c>
      <c r="E212" s="278" t="s">
        <v>336</v>
      </c>
      <c r="F212" s="279" t="s">
        <v>337</v>
      </c>
      <c r="G212" s="280" t="s">
        <v>338</v>
      </c>
      <c r="H212" s="281">
        <v>1.913</v>
      </c>
      <c r="I212" s="282"/>
      <c r="J212" s="283">
        <f>ROUND(I212*H212,2)</f>
        <v>0</v>
      </c>
      <c r="K212" s="279" t="s">
        <v>136</v>
      </c>
      <c r="L212" s="284"/>
      <c r="M212" s="285" t="s">
        <v>1</v>
      </c>
      <c r="N212" s="286" t="s">
        <v>40</v>
      </c>
      <c r="O212" s="92"/>
      <c r="P212" s="228">
        <f>O212*H212</f>
        <v>0</v>
      </c>
      <c r="Q212" s="228">
        <v>0.001</v>
      </c>
      <c r="R212" s="228">
        <f>Q212*H212</f>
        <v>0.001913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232</v>
      </c>
      <c r="AT212" s="230" t="s">
        <v>324</v>
      </c>
      <c r="AU212" s="230" t="s">
        <v>86</v>
      </c>
      <c r="AY212" s="18" t="s">
        <v>129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83</v>
      </c>
      <c r="BK212" s="231">
        <f>ROUND(I212*H212,2)</f>
        <v>0</v>
      </c>
      <c r="BL212" s="18" t="s">
        <v>152</v>
      </c>
      <c r="BM212" s="230" t="s">
        <v>339</v>
      </c>
    </row>
    <row r="213" s="2" customFormat="1">
      <c r="A213" s="39"/>
      <c r="B213" s="40"/>
      <c r="C213" s="41"/>
      <c r="D213" s="232" t="s">
        <v>139</v>
      </c>
      <c r="E213" s="41"/>
      <c r="F213" s="233" t="s">
        <v>337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139</v>
      </c>
      <c r="AU213" s="18" t="s">
        <v>86</v>
      </c>
    </row>
    <row r="214" s="13" customFormat="1">
      <c r="A214" s="13"/>
      <c r="B214" s="237"/>
      <c r="C214" s="238"/>
      <c r="D214" s="232" t="s">
        <v>160</v>
      </c>
      <c r="E214" s="239" t="s">
        <v>1</v>
      </c>
      <c r="F214" s="240" t="s">
        <v>340</v>
      </c>
      <c r="G214" s="238"/>
      <c r="H214" s="241">
        <v>1.913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160</v>
      </c>
      <c r="AU214" s="247" t="s">
        <v>86</v>
      </c>
      <c r="AV214" s="13" t="s">
        <v>86</v>
      </c>
      <c r="AW214" s="13" t="s">
        <v>31</v>
      </c>
      <c r="AX214" s="13" t="s">
        <v>83</v>
      </c>
      <c r="AY214" s="247" t="s">
        <v>129</v>
      </c>
    </row>
    <row r="215" s="2" customFormat="1" ht="21.75" customHeight="1">
      <c r="A215" s="39"/>
      <c r="B215" s="40"/>
      <c r="C215" s="219" t="s">
        <v>341</v>
      </c>
      <c r="D215" s="219" t="s">
        <v>132</v>
      </c>
      <c r="E215" s="220" t="s">
        <v>342</v>
      </c>
      <c r="F215" s="221" t="s">
        <v>343</v>
      </c>
      <c r="G215" s="222" t="s">
        <v>193</v>
      </c>
      <c r="H215" s="223">
        <v>61.899999999999999</v>
      </c>
      <c r="I215" s="224"/>
      <c r="J215" s="225">
        <f>ROUND(I215*H215,2)</f>
        <v>0</v>
      </c>
      <c r="K215" s="221" t="s">
        <v>136</v>
      </c>
      <c r="L215" s="45"/>
      <c r="M215" s="226" t="s">
        <v>1</v>
      </c>
      <c r="N215" s="227" t="s">
        <v>40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152</v>
      </c>
      <c r="AT215" s="230" t="s">
        <v>132</v>
      </c>
      <c r="AU215" s="230" t="s">
        <v>86</v>
      </c>
      <c r="AY215" s="18" t="s">
        <v>129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83</v>
      </c>
      <c r="BK215" s="231">
        <f>ROUND(I215*H215,2)</f>
        <v>0</v>
      </c>
      <c r="BL215" s="18" t="s">
        <v>152</v>
      </c>
      <c r="BM215" s="230" t="s">
        <v>344</v>
      </c>
    </row>
    <row r="216" s="2" customFormat="1">
      <c r="A216" s="39"/>
      <c r="B216" s="40"/>
      <c r="C216" s="41"/>
      <c r="D216" s="232" t="s">
        <v>139</v>
      </c>
      <c r="E216" s="41"/>
      <c r="F216" s="233" t="s">
        <v>345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139</v>
      </c>
      <c r="AU216" s="18" t="s">
        <v>86</v>
      </c>
    </row>
    <row r="217" s="2" customFormat="1" ht="16.5" customHeight="1">
      <c r="A217" s="39"/>
      <c r="B217" s="40"/>
      <c r="C217" s="219" t="s">
        <v>346</v>
      </c>
      <c r="D217" s="219" t="s">
        <v>132</v>
      </c>
      <c r="E217" s="220" t="s">
        <v>347</v>
      </c>
      <c r="F217" s="221" t="s">
        <v>348</v>
      </c>
      <c r="G217" s="222" t="s">
        <v>241</v>
      </c>
      <c r="H217" s="223">
        <v>6.1900000000000004</v>
      </c>
      <c r="I217" s="224"/>
      <c r="J217" s="225">
        <f>ROUND(I217*H217,2)</f>
        <v>0</v>
      </c>
      <c r="K217" s="221" t="s">
        <v>136</v>
      </c>
      <c r="L217" s="45"/>
      <c r="M217" s="226" t="s">
        <v>1</v>
      </c>
      <c r="N217" s="227" t="s">
        <v>40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152</v>
      </c>
      <c r="AT217" s="230" t="s">
        <v>132</v>
      </c>
      <c r="AU217" s="230" t="s">
        <v>86</v>
      </c>
      <c r="AY217" s="18" t="s">
        <v>129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83</v>
      </c>
      <c r="BK217" s="231">
        <f>ROUND(I217*H217,2)</f>
        <v>0</v>
      </c>
      <c r="BL217" s="18" t="s">
        <v>152</v>
      </c>
      <c r="BM217" s="230" t="s">
        <v>349</v>
      </c>
    </row>
    <row r="218" s="2" customFormat="1">
      <c r="A218" s="39"/>
      <c r="B218" s="40"/>
      <c r="C218" s="41"/>
      <c r="D218" s="232" t="s">
        <v>139</v>
      </c>
      <c r="E218" s="41"/>
      <c r="F218" s="233" t="s">
        <v>350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139</v>
      </c>
      <c r="AU218" s="18" t="s">
        <v>86</v>
      </c>
    </row>
    <row r="219" s="13" customFormat="1">
      <c r="A219" s="13"/>
      <c r="B219" s="237"/>
      <c r="C219" s="238"/>
      <c r="D219" s="232" t="s">
        <v>160</v>
      </c>
      <c r="E219" s="239" t="s">
        <v>1</v>
      </c>
      <c r="F219" s="240" t="s">
        <v>351</v>
      </c>
      <c r="G219" s="238"/>
      <c r="H219" s="241">
        <v>6.1900000000000004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160</v>
      </c>
      <c r="AU219" s="247" t="s">
        <v>86</v>
      </c>
      <c r="AV219" s="13" t="s">
        <v>86</v>
      </c>
      <c r="AW219" s="13" t="s">
        <v>31</v>
      </c>
      <c r="AX219" s="13" t="s">
        <v>83</v>
      </c>
      <c r="AY219" s="247" t="s">
        <v>129</v>
      </c>
    </row>
    <row r="220" s="2" customFormat="1" ht="21.75" customHeight="1">
      <c r="A220" s="39"/>
      <c r="B220" s="40"/>
      <c r="C220" s="219" t="s">
        <v>352</v>
      </c>
      <c r="D220" s="219" t="s">
        <v>132</v>
      </c>
      <c r="E220" s="220" t="s">
        <v>353</v>
      </c>
      <c r="F220" s="221" t="s">
        <v>354</v>
      </c>
      <c r="G220" s="222" t="s">
        <v>241</v>
      </c>
      <c r="H220" s="223">
        <v>6.1900000000000004</v>
      </c>
      <c r="I220" s="224"/>
      <c r="J220" s="225">
        <f>ROUND(I220*H220,2)</f>
        <v>0</v>
      </c>
      <c r="K220" s="221" t="s">
        <v>136</v>
      </c>
      <c r="L220" s="45"/>
      <c r="M220" s="226" t="s">
        <v>1</v>
      </c>
      <c r="N220" s="227" t="s">
        <v>40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152</v>
      </c>
      <c r="AT220" s="230" t="s">
        <v>132</v>
      </c>
      <c r="AU220" s="230" t="s">
        <v>86</v>
      </c>
      <c r="AY220" s="18" t="s">
        <v>129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83</v>
      </c>
      <c r="BK220" s="231">
        <f>ROUND(I220*H220,2)</f>
        <v>0</v>
      </c>
      <c r="BL220" s="18" t="s">
        <v>152</v>
      </c>
      <c r="BM220" s="230" t="s">
        <v>355</v>
      </c>
    </row>
    <row r="221" s="2" customFormat="1">
      <c r="A221" s="39"/>
      <c r="B221" s="40"/>
      <c r="C221" s="41"/>
      <c r="D221" s="232" t="s">
        <v>139</v>
      </c>
      <c r="E221" s="41"/>
      <c r="F221" s="233" t="s">
        <v>356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139</v>
      </c>
      <c r="AU221" s="18" t="s">
        <v>86</v>
      </c>
    </row>
    <row r="222" s="2" customFormat="1">
      <c r="A222" s="39"/>
      <c r="B222" s="40"/>
      <c r="C222" s="219" t="s">
        <v>357</v>
      </c>
      <c r="D222" s="219" t="s">
        <v>132</v>
      </c>
      <c r="E222" s="220" t="s">
        <v>358</v>
      </c>
      <c r="F222" s="221" t="s">
        <v>359</v>
      </c>
      <c r="G222" s="222" t="s">
        <v>241</v>
      </c>
      <c r="H222" s="223">
        <v>12.380000000000001</v>
      </c>
      <c r="I222" s="224"/>
      <c r="J222" s="225">
        <f>ROUND(I222*H222,2)</f>
        <v>0</v>
      </c>
      <c r="K222" s="221" t="s">
        <v>136</v>
      </c>
      <c r="L222" s="45"/>
      <c r="M222" s="226" t="s">
        <v>1</v>
      </c>
      <c r="N222" s="227" t="s">
        <v>40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152</v>
      </c>
      <c r="AT222" s="230" t="s">
        <v>132</v>
      </c>
      <c r="AU222" s="230" t="s">
        <v>86</v>
      </c>
      <c r="AY222" s="18" t="s">
        <v>129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83</v>
      </c>
      <c r="BK222" s="231">
        <f>ROUND(I222*H222,2)</f>
        <v>0</v>
      </c>
      <c r="BL222" s="18" t="s">
        <v>152</v>
      </c>
      <c r="BM222" s="230" t="s">
        <v>360</v>
      </c>
    </row>
    <row r="223" s="2" customFormat="1">
      <c r="A223" s="39"/>
      <c r="B223" s="40"/>
      <c r="C223" s="41"/>
      <c r="D223" s="232" t="s">
        <v>139</v>
      </c>
      <c r="E223" s="41"/>
      <c r="F223" s="233" t="s">
        <v>361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139</v>
      </c>
      <c r="AU223" s="18" t="s">
        <v>86</v>
      </c>
    </row>
    <row r="224" s="13" customFormat="1">
      <c r="A224" s="13"/>
      <c r="B224" s="237"/>
      <c r="C224" s="238"/>
      <c r="D224" s="232" t="s">
        <v>160</v>
      </c>
      <c r="E224" s="239" t="s">
        <v>1</v>
      </c>
      <c r="F224" s="240" t="s">
        <v>362</v>
      </c>
      <c r="G224" s="238"/>
      <c r="H224" s="241">
        <v>12.380000000000001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160</v>
      </c>
      <c r="AU224" s="247" t="s">
        <v>86</v>
      </c>
      <c r="AV224" s="13" t="s">
        <v>86</v>
      </c>
      <c r="AW224" s="13" t="s">
        <v>31</v>
      </c>
      <c r="AX224" s="13" t="s">
        <v>83</v>
      </c>
      <c r="AY224" s="247" t="s">
        <v>129</v>
      </c>
    </row>
    <row r="225" s="12" customFormat="1" ht="22.8" customHeight="1">
      <c r="A225" s="12"/>
      <c r="B225" s="203"/>
      <c r="C225" s="204"/>
      <c r="D225" s="205" t="s">
        <v>74</v>
      </c>
      <c r="E225" s="217" t="s">
        <v>152</v>
      </c>
      <c r="F225" s="217" t="s">
        <v>363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SUM(P226:P228)</f>
        <v>0</v>
      </c>
      <c r="Q225" s="211"/>
      <c r="R225" s="212">
        <f>SUM(R226:R228)</f>
        <v>0</v>
      </c>
      <c r="S225" s="211"/>
      <c r="T225" s="213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83</v>
      </c>
      <c r="AT225" s="215" t="s">
        <v>74</v>
      </c>
      <c r="AU225" s="215" t="s">
        <v>83</v>
      </c>
      <c r="AY225" s="214" t="s">
        <v>129</v>
      </c>
      <c r="BK225" s="216">
        <f>SUM(BK226:BK228)</f>
        <v>0</v>
      </c>
    </row>
    <row r="226" s="2" customFormat="1">
      <c r="A226" s="39"/>
      <c r="B226" s="40"/>
      <c r="C226" s="219" t="s">
        <v>364</v>
      </c>
      <c r="D226" s="219" t="s">
        <v>132</v>
      </c>
      <c r="E226" s="220" t="s">
        <v>365</v>
      </c>
      <c r="F226" s="221" t="s">
        <v>366</v>
      </c>
      <c r="G226" s="222" t="s">
        <v>241</v>
      </c>
      <c r="H226" s="223">
        <v>0.33800000000000002</v>
      </c>
      <c r="I226" s="224"/>
      <c r="J226" s="225">
        <f>ROUND(I226*H226,2)</f>
        <v>0</v>
      </c>
      <c r="K226" s="221" t="s">
        <v>136</v>
      </c>
      <c r="L226" s="45"/>
      <c r="M226" s="226" t="s">
        <v>1</v>
      </c>
      <c r="N226" s="227" t="s">
        <v>40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152</v>
      </c>
      <c r="AT226" s="230" t="s">
        <v>132</v>
      </c>
      <c r="AU226" s="230" t="s">
        <v>86</v>
      </c>
      <c r="AY226" s="18" t="s">
        <v>129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83</v>
      </c>
      <c r="BK226" s="231">
        <f>ROUND(I226*H226,2)</f>
        <v>0</v>
      </c>
      <c r="BL226" s="18" t="s">
        <v>152</v>
      </c>
      <c r="BM226" s="230" t="s">
        <v>367</v>
      </c>
    </row>
    <row r="227" s="2" customFormat="1">
      <c r="A227" s="39"/>
      <c r="B227" s="40"/>
      <c r="C227" s="41"/>
      <c r="D227" s="232" t="s">
        <v>139</v>
      </c>
      <c r="E227" s="41"/>
      <c r="F227" s="233" t="s">
        <v>368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139</v>
      </c>
      <c r="AU227" s="18" t="s">
        <v>86</v>
      </c>
    </row>
    <row r="228" s="13" customFormat="1">
      <c r="A228" s="13"/>
      <c r="B228" s="237"/>
      <c r="C228" s="238"/>
      <c r="D228" s="232" t="s">
        <v>160</v>
      </c>
      <c r="E228" s="239" t="s">
        <v>1</v>
      </c>
      <c r="F228" s="240" t="s">
        <v>369</v>
      </c>
      <c r="G228" s="238"/>
      <c r="H228" s="241">
        <v>0.33800000000000002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160</v>
      </c>
      <c r="AU228" s="247" t="s">
        <v>86</v>
      </c>
      <c r="AV228" s="13" t="s">
        <v>86</v>
      </c>
      <c r="AW228" s="13" t="s">
        <v>31</v>
      </c>
      <c r="AX228" s="13" t="s">
        <v>83</v>
      </c>
      <c r="AY228" s="247" t="s">
        <v>129</v>
      </c>
    </row>
    <row r="229" s="12" customFormat="1" ht="22.8" customHeight="1">
      <c r="A229" s="12"/>
      <c r="B229" s="203"/>
      <c r="C229" s="204"/>
      <c r="D229" s="205" t="s">
        <v>74</v>
      </c>
      <c r="E229" s="217" t="s">
        <v>128</v>
      </c>
      <c r="F229" s="217" t="s">
        <v>370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SUM(P230:P255)</f>
        <v>0</v>
      </c>
      <c r="Q229" s="211"/>
      <c r="R229" s="212">
        <f>SUM(R230:R255)</f>
        <v>43.973449000000002</v>
      </c>
      <c r="S229" s="211"/>
      <c r="T229" s="213">
        <f>SUM(T230:T255)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83</v>
      </c>
      <c r="AT229" s="215" t="s">
        <v>74</v>
      </c>
      <c r="AU229" s="215" t="s">
        <v>83</v>
      </c>
      <c r="AY229" s="214" t="s">
        <v>129</v>
      </c>
      <c r="BK229" s="216">
        <f>SUM(BK230:BK255)</f>
        <v>0</v>
      </c>
    </row>
    <row r="230" s="2" customFormat="1">
      <c r="A230" s="39"/>
      <c r="B230" s="40"/>
      <c r="C230" s="219" t="s">
        <v>371</v>
      </c>
      <c r="D230" s="219" t="s">
        <v>132</v>
      </c>
      <c r="E230" s="220" t="s">
        <v>372</v>
      </c>
      <c r="F230" s="221" t="s">
        <v>373</v>
      </c>
      <c r="G230" s="222" t="s">
        <v>193</v>
      </c>
      <c r="H230" s="223">
        <v>211.19</v>
      </c>
      <c r="I230" s="224"/>
      <c r="J230" s="225">
        <f>ROUND(I230*H230,2)</f>
        <v>0</v>
      </c>
      <c r="K230" s="221" t="s">
        <v>136</v>
      </c>
      <c r="L230" s="45"/>
      <c r="M230" s="226" t="s">
        <v>1</v>
      </c>
      <c r="N230" s="227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152</v>
      </c>
      <c r="AT230" s="230" t="s">
        <v>132</v>
      </c>
      <c r="AU230" s="230" t="s">
        <v>86</v>
      </c>
      <c r="AY230" s="18" t="s">
        <v>129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152</v>
      </c>
      <c r="BM230" s="230" t="s">
        <v>374</v>
      </c>
    </row>
    <row r="231" s="2" customFormat="1">
      <c r="A231" s="39"/>
      <c r="B231" s="40"/>
      <c r="C231" s="41"/>
      <c r="D231" s="232" t="s">
        <v>139</v>
      </c>
      <c r="E231" s="41"/>
      <c r="F231" s="233" t="s">
        <v>375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139</v>
      </c>
      <c r="AU231" s="18" t="s">
        <v>86</v>
      </c>
    </row>
    <row r="232" s="13" customFormat="1">
      <c r="A232" s="13"/>
      <c r="B232" s="237"/>
      <c r="C232" s="238"/>
      <c r="D232" s="232" t="s">
        <v>160</v>
      </c>
      <c r="E232" s="239" t="s">
        <v>1</v>
      </c>
      <c r="F232" s="240" t="s">
        <v>376</v>
      </c>
      <c r="G232" s="238"/>
      <c r="H232" s="241">
        <v>171.99000000000001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160</v>
      </c>
      <c r="AU232" s="247" t="s">
        <v>86</v>
      </c>
      <c r="AV232" s="13" t="s">
        <v>86</v>
      </c>
      <c r="AW232" s="13" t="s">
        <v>31</v>
      </c>
      <c r="AX232" s="13" t="s">
        <v>75</v>
      </c>
      <c r="AY232" s="247" t="s">
        <v>129</v>
      </c>
    </row>
    <row r="233" s="13" customFormat="1">
      <c r="A233" s="13"/>
      <c r="B233" s="237"/>
      <c r="C233" s="238"/>
      <c r="D233" s="232" t="s">
        <v>160</v>
      </c>
      <c r="E233" s="239" t="s">
        <v>1</v>
      </c>
      <c r="F233" s="240" t="s">
        <v>377</v>
      </c>
      <c r="G233" s="238"/>
      <c r="H233" s="241">
        <v>39.200000000000003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160</v>
      </c>
      <c r="AU233" s="247" t="s">
        <v>86</v>
      </c>
      <c r="AV233" s="13" t="s">
        <v>86</v>
      </c>
      <c r="AW233" s="13" t="s">
        <v>31</v>
      </c>
      <c r="AX233" s="13" t="s">
        <v>75</v>
      </c>
      <c r="AY233" s="247" t="s">
        <v>129</v>
      </c>
    </row>
    <row r="234" s="15" customFormat="1">
      <c r="A234" s="15"/>
      <c r="B234" s="266"/>
      <c r="C234" s="267"/>
      <c r="D234" s="232" t="s">
        <v>160</v>
      </c>
      <c r="E234" s="268" t="s">
        <v>1</v>
      </c>
      <c r="F234" s="269" t="s">
        <v>219</v>
      </c>
      <c r="G234" s="267"/>
      <c r="H234" s="270">
        <v>211.19</v>
      </c>
      <c r="I234" s="271"/>
      <c r="J234" s="267"/>
      <c r="K234" s="267"/>
      <c r="L234" s="272"/>
      <c r="M234" s="273"/>
      <c r="N234" s="274"/>
      <c r="O234" s="274"/>
      <c r="P234" s="274"/>
      <c r="Q234" s="274"/>
      <c r="R234" s="274"/>
      <c r="S234" s="274"/>
      <c r="T234" s="27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6" t="s">
        <v>160</v>
      </c>
      <c r="AU234" s="276" t="s">
        <v>86</v>
      </c>
      <c r="AV234" s="15" t="s">
        <v>152</v>
      </c>
      <c r="AW234" s="15" t="s">
        <v>31</v>
      </c>
      <c r="AX234" s="15" t="s">
        <v>83</v>
      </c>
      <c r="AY234" s="276" t="s">
        <v>129</v>
      </c>
    </row>
    <row r="235" s="2" customFormat="1" ht="16.5" customHeight="1">
      <c r="A235" s="39"/>
      <c r="B235" s="40"/>
      <c r="C235" s="219" t="s">
        <v>378</v>
      </c>
      <c r="D235" s="219" t="s">
        <v>132</v>
      </c>
      <c r="E235" s="220" t="s">
        <v>379</v>
      </c>
      <c r="F235" s="221" t="s">
        <v>380</v>
      </c>
      <c r="G235" s="222" t="s">
        <v>193</v>
      </c>
      <c r="H235" s="223">
        <v>232.80000000000001</v>
      </c>
      <c r="I235" s="224"/>
      <c r="J235" s="225">
        <f>ROUND(I235*H235,2)</f>
        <v>0</v>
      </c>
      <c r="K235" s="221" t="s">
        <v>136</v>
      </c>
      <c r="L235" s="45"/>
      <c r="M235" s="226" t="s">
        <v>1</v>
      </c>
      <c r="N235" s="227" t="s">
        <v>40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152</v>
      </c>
      <c r="AT235" s="230" t="s">
        <v>132</v>
      </c>
      <c r="AU235" s="230" t="s">
        <v>86</v>
      </c>
      <c r="AY235" s="18" t="s">
        <v>129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83</v>
      </c>
      <c r="BK235" s="231">
        <f>ROUND(I235*H235,2)</f>
        <v>0</v>
      </c>
      <c r="BL235" s="18" t="s">
        <v>152</v>
      </c>
      <c r="BM235" s="230" t="s">
        <v>381</v>
      </c>
    </row>
    <row r="236" s="2" customFormat="1">
      <c r="A236" s="39"/>
      <c r="B236" s="40"/>
      <c r="C236" s="41"/>
      <c r="D236" s="232" t="s">
        <v>139</v>
      </c>
      <c r="E236" s="41"/>
      <c r="F236" s="233" t="s">
        <v>382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139</v>
      </c>
      <c r="AU236" s="18" t="s">
        <v>86</v>
      </c>
    </row>
    <row r="237" s="13" customFormat="1">
      <c r="A237" s="13"/>
      <c r="B237" s="237"/>
      <c r="C237" s="238"/>
      <c r="D237" s="232" t="s">
        <v>160</v>
      </c>
      <c r="E237" s="239" t="s">
        <v>1</v>
      </c>
      <c r="F237" s="240" t="s">
        <v>383</v>
      </c>
      <c r="G237" s="238"/>
      <c r="H237" s="241">
        <v>154.59999999999999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160</v>
      </c>
      <c r="AU237" s="247" t="s">
        <v>86</v>
      </c>
      <c r="AV237" s="13" t="s">
        <v>86</v>
      </c>
      <c r="AW237" s="13" t="s">
        <v>31</v>
      </c>
      <c r="AX237" s="13" t="s">
        <v>75</v>
      </c>
      <c r="AY237" s="247" t="s">
        <v>129</v>
      </c>
    </row>
    <row r="238" s="13" customFormat="1">
      <c r="A238" s="13"/>
      <c r="B238" s="237"/>
      <c r="C238" s="238"/>
      <c r="D238" s="232" t="s">
        <v>160</v>
      </c>
      <c r="E238" s="239" t="s">
        <v>1</v>
      </c>
      <c r="F238" s="240" t="s">
        <v>384</v>
      </c>
      <c r="G238" s="238"/>
      <c r="H238" s="241">
        <v>62.200000000000003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160</v>
      </c>
      <c r="AU238" s="247" t="s">
        <v>86</v>
      </c>
      <c r="AV238" s="13" t="s">
        <v>86</v>
      </c>
      <c r="AW238" s="13" t="s">
        <v>31</v>
      </c>
      <c r="AX238" s="13" t="s">
        <v>75</v>
      </c>
      <c r="AY238" s="247" t="s">
        <v>129</v>
      </c>
    </row>
    <row r="239" s="13" customFormat="1">
      <c r="A239" s="13"/>
      <c r="B239" s="237"/>
      <c r="C239" s="238"/>
      <c r="D239" s="232" t="s">
        <v>160</v>
      </c>
      <c r="E239" s="239" t="s">
        <v>1</v>
      </c>
      <c r="F239" s="240" t="s">
        <v>385</v>
      </c>
      <c r="G239" s="238"/>
      <c r="H239" s="241">
        <v>16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160</v>
      </c>
      <c r="AU239" s="247" t="s">
        <v>86</v>
      </c>
      <c r="AV239" s="13" t="s">
        <v>86</v>
      </c>
      <c r="AW239" s="13" t="s">
        <v>31</v>
      </c>
      <c r="AX239" s="13" t="s">
        <v>75</v>
      </c>
      <c r="AY239" s="247" t="s">
        <v>129</v>
      </c>
    </row>
    <row r="240" s="15" customFormat="1">
      <c r="A240" s="15"/>
      <c r="B240" s="266"/>
      <c r="C240" s="267"/>
      <c r="D240" s="232" t="s">
        <v>160</v>
      </c>
      <c r="E240" s="268" t="s">
        <v>1</v>
      </c>
      <c r="F240" s="269" t="s">
        <v>219</v>
      </c>
      <c r="G240" s="267"/>
      <c r="H240" s="270">
        <v>232.80000000000001</v>
      </c>
      <c r="I240" s="271"/>
      <c r="J240" s="267"/>
      <c r="K240" s="267"/>
      <c r="L240" s="272"/>
      <c r="M240" s="273"/>
      <c r="N240" s="274"/>
      <c r="O240" s="274"/>
      <c r="P240" s="274"/>
      <c r="Q240" s="274"/>
      <c r="R240" s="274"/>
      <c r="S240" s="274"/>
      <c r="T240" s="27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6" t="s">
        <v>160</v>
      </c>
      <c r="AU240" s="276" t="s">
        <v>86</v>
      </c>
      <c r="AV240" s="15" t="s">
        <v>152</v>
      </c>
      <c r="AW240" s="15" t="s">
        <v>31</v>
      </c>
      <c r="AX240" s="15" t="s">
        <v>83</v>
      </c>
      <c r="AY240" s="276" t="s">
        <v>129</v>
      </c>
    </row>
    <row r="241" s="2" customFormat="1">
      <c r="A241" s="39"/>
      <c r="B241" s="40"/>
      <c r="C241" s="219" t="s">
        <v>386</v>
      </c>
      <c r="D241" s="219" t="s">
        <v>132</v>
      </c>
      <c r="E241" s="220" t="s">
        <v>387</v>
      </c>
      <c r="F241" s="221" t="s">
        <v>388</v>
      </c>
      <c r="G241" s="222" t="s">
        <v>193</v>
      </c>
      <c r="H241" s="223">
        <v>154.59999999999999</v>
      </c>
      <c r="I241" s="224"/>
      <c r="J241" s="225">
        <f>ROUND(I241*H241,2)</f>
        <v>0</v>
      </c>
      <c r="K241" s="221" t="s">
        <v>136</v>
      </c>
      <c r="L241" s="45"/>
      <c r="M241" s="226" t="s">
        <v>1</v>
      </c>
      <c r="N241" s="227" t="s">
        <v>40</v>
      </c>
      <c r="O241" s="92"/>
      <c r="P241" s="228">
        <f>O241*H241</f>
        <v>0</v>
      </c>
      <c r="Q241" s="228">
        <v>0.084250000000000005</v>
      </c>
      <c r="R241" s="228">
        <f>Q241*H241</f>
        <v>13.02505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152</v>
      </c>
      <c r="AT241" s="230" t="s">
        <v>132</v>
      </c>
      <c r="AU241" s="230" t="s">
        <v>86</v>
      </c>
      <c r="AY241" s="18" t="s">
        <v>129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83</v>
      </c>
      <c r="BK241" s="231">
        <f>ROUND(I241*H241,2)</f>
        <v>0</v>
      </c>
      <c r="BL241" s="18" t="s">
        <v>152</v>
      </c>
      <c r="BM241" s="230" t="s">
        <v>389</v>
      </c>
    </row>
    <row r="242" s="2" customFormat="1">
      <c r="A242" s="39"/>
      <c r="B242" s="40"/>
      <c r="C242" s="41"/>
      <c r="D242" s="232" t="s">
        <v>139</v>
      </c>
      <c r="E242" s="41"/>
      <c r="F242" s="233" t="s">
        <v>390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139</v>
      </c>
      <c r="AU242" s="18" t="s">
        <v>86</v>
      </c>
    </row>
    <row r="243" s="13" customFormat="1">
      <c r="A243" s="13"/>
      <c r="B243" s="237"/>
      <c r="C243" s="238"/>
      <c r="D243" s="232" t="s">
        <v>160</v>
      </c>
      <c r="E243" s="239" t="s">
        <v>1</v>
      </c>
      <c r="F243" s="240" t="s">
        <v>391</v>
      </c>
      <c r="G243" s="238"/>
      <c r="H243" s="241">
        <v>154.59999999999999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160</v>
      </c>
      <c r="AU243" s="247" t="s">
        <v>86</v>
      </c>
      <c r="AV243" s="13" t="s">
        <v>86</v>
      </c>
      <c r="AW243" s="13" t="s">
        <v>31</v>
      </c>
      <c r="AX243" s="13" t="s">
        <v>83</v>
      </c>
      <c r="AY243" s="247" t="s">
        <v>129</v>
      </c>
    </row>
    <row r="244" s="2" customFormat="1" ht="21.75" customHeight="1">
      <c r="A244" s="39"/>
      <c r="B244" s="40"/>
      <c r="C244" s="277" t="s">
        <v>392</v>
      </c>
      <c r="D244" s="277" t="s">
        <v>324</v>
      </c>
      <c r="E244" s="278" t="s">
        <v>393</v>
      </c>
      <c r="F244" s="279" t="s">
        <v>394</v>
      </c>
      <c r="G244" s="280" t="s">
        <v>193</v>
      </c>
      <c r="H244" s="281">
        <v>159.238</v>
      </c>
      <c r="I244" s="282"/>
      <c r="J244" s="283">
        <f>ROUND(I244*H244,2)</f>
        <v>0</v>
      </c>
      <c r="K244" s="279" t="s">
        <v>136</v>
      </c>
      <c r="L244" s="284"/>
      <c r="M244" s="285" t="s">
        <v>1</v>
      </c>
      <c r="N244" s="286" t="s">
        <v>40</v>
      </c>
      <c r="O244" s="92"/>
      <c r="P244" s="228">
        <f>O244*H244</f>
        <v>0</v>
      </c>
      <c r="Q244" s="228">
        <v>0.13100000000000001</v>
      </c>
      <c r="R244" s="228">
        <f>Q244*H244</f>
        <v>20.860178000000001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232</v>
      </c>
      <c r="AT244" s="230" t="s">
        <v>324</v>
      </c>
      <c r="AU244" s="230" t="s">
        <v>86</v>
      </c>
      <c r="AY244" s="18" t="s">
        <v>129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83</v>
      </c>
      <c r="BK244" s="231">
        <f>ROUND(I244*H244,2)</f>
        <v>0</v>
      </c>
      <c r="BL244" s="18" t="s">
        <v>152</v>
      </c>
      <c r="BM244" s="230" t="s">
        <v>395</v>
      </c>
    </row>
    <row r="245" s="2" customFormat="1">
      <c r="A245" s="39"/>
      <c r="B245" s="40"/>
      <c r="C245" s="41"/>
      <c r="D245" s="232" t="s">
        <v>139</v>
      </c>
      <c r="E245" s="41"/>
      <c r="F245" s="233" t="s">
        <v>394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139</v>
      </c>
      <c r="AU245" s="18" t="s">
        <v>86</v>
      </c>
    </row>
    <row r="246" s="13" customFormat="1">
      <c r="A246" s="13"/>
      <c r="B246" s="237"/>
      <c r="C246" s="238"/>
      <c r="D246" s="232" t="s">
        <v>160</v>
      </c>
      <c r="E246" s="239" t="s">
        <v>1</v>
      </c>
      <c r="F246" s="240" t="s">
        <v>396</v>
      </c>
      <c r="G246" s="238"/>
      <c r="H246" s="241">
        <v>159.238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160</v>
      </c>
      <c r="AU246" s="247" t="s">
        <v>86</v>
      </c>
      <c r="AV246" s="13" t="s">
        <v>86</v>
      </c>
      <c r="AW246" s="13" t="s">
        <v>31</v>
      </c>
      <c r="AX246" s="13" t="s">
        <v>83</v>
      </c>
      <c r="AY246" s="247" t="s">
        <v>129</v>
      </c>
    </row>
    <row r="247" s="2" customFormat="1">
      <c r="A247" s="39"/>
      <c r="B247" s="40"/>
      <c r="C247" s="219" t="s">
        <v>397</v>
      </c>
      <c r="D247" s="219" t="s">
        <v>132</v>
      </c>
      <c r="E247" s="220" t="s">
        <v>398</v>
      </c>
      <c r="F247" s="221" t="s">
        <v>399</v>
      </c>
      <c r="G247" s="222" t="s">
        <v>193</v>
      </c>
      <c r="H247" s="223">
        <v>39.200000000000003</v>
      </c>
      <c r="I247" s="224"/>
      <c r="J247" s="225">
        <f>ROUND(I247*H247,2)</f>
        <v>0</v>
      </c>
      <c r="K247" s="221" t="s">
        <v>136</v>
      </c>
      <c r="L247" s="45"/>
      <c r="M247" s="226" t="s">
        <v>1</v>
      </c>
      <c r="N247" s="227" t="s">
        <v>40</v>
      </c>
      <c r="O247" s="92"/>
      <c r="P247" s="228">
        <f>O247*H247</f>
        <v>0</v>
      </c>
      <c r="Q247" s="228">
        <v>0.085650000000000004</v>
      </c>
      <c r="R247" s="228">
        <f>Q247*H247</f>
        <v>3.3574800000000002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152</v>
      </c>
      <c r="AT247" s="230" t="s">
        <v>132</v>
      </c>
      <c r="AU247" s="230" t="s">
        <v>86</v>
      </c>
      <c r="AY247" s="18" t="s">
        <v>129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83</v>
      </c>
      <c r="BK247" s="231">
        <f>ROUND(I247*H247,2)</f>
        <v>0</v>
      </c>
      <c r="BL247" s="18" t="s">
        <v>152</v>
      </c>
      <c r="BM247" s="230" t="s">
        <v>400</v>
      </c>
    </row>
    <row r="248" s="2" customFormat="1">
      <c r="A248" s="39"/>
      <c r="B248" s="40"/>
      <c r="C248" s="41"/>
      <c r="D248" s="232" t="s">
        <v>139</v>
      </c>
      <c r="E248" s="41"/>
      <c r="F248" s="233" t="s">
        <v>401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86</v>
      </c>
    </row>
    <row r="249" s="13" customFormat="1">
      <c r="A249" s="13"/>
      <c r="B249" s="237"/>
      <c r="C249" s="238"/>
      <c r="D249" s="232" t="s">
        <v>160</v>
      </c>
      <c r="E249" s="239" t="s">
        <v>1</v>
      </c>
      <c r="F249" s="240" t="s">
        <v>402</v>
      </c>
      <c r="G249" s="238"/>
      <c r="H249" s="241">
        <v>39.200000000000003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160</v>
      </c>
      <c r="AU249" s="247" t="s">
        <v>86</v>
      </c>
      <c r="AV249" s="13" t="s">
        <v>86</v>
      </c>
      <c r="AW249" s="13" t="s">
        <v>31</v>
      </c>
      <c r="AX249" s="13" t="s">
        <v>83</v>
      </c>
      <c r="AY249" s="247" t="s">
        <v>129</v>
      </c>
    </row>
    <row r="250" s="2" customFormat="1">
      <c r="A250" s="39"/>
      <c r="B250" s="40"/>
      <c r="C250" s="277" t="s">
        <v>403</v>
      </c>
      <c r="D250" s="277" t="s">
        <v>324</v>
      </c>
      <c r="E250" s="278" t="s">
        <v>404</v>
      </c>
      <c r="F250" s="279" t="s">
        <v>405</v>
      </c>
      <c r="G250" s="280" t="s">
        <v>193</v>
      </c>
      <c r="H250" s="281">
        <v>32.033000000000001</v>
      </c>
      <c r="I250" s="282"/>
      <c r="J250" s="283">
        <f>ROUND(I250*H250,2)</f>
        <v>0</v>
      </c>
      <c r="K250" s="279" t="s">
        <v>136</v>
      </c>
      <c r="L250" s="284"/>
      <c r="M250" s="285" t="s">
        <v>1</v>
      </c>
      <c r="N250" s="286" t="s">
        <v>40</v>
      </c>
      <c r="O250" s="92"/>
      <c r="P250" s="228">
        <f>O250*H250</f>
        <v>0</v>
      </c>
      <c r="Q250" s="228">
        <v>0.17599999999999999</v>
      </c>
      <c r="R250" s="228">
        <f>Q250*H250</f>
        <v>5.6378079999999997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232</v>
      </c>
      <c r="AT250" s="230" t="s">
        <v>324</v>
      </c>
      <c r="AU250" s="230" t="s">
        <v>86</v>
      </c>
      <c r="AY250" s="18" t="s">
        <v>129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83</v>
      </c>
      <c r="BK250" s="231">
        <f>ROUND(I250*H250,2)</f>
        <v>0</v>
      </c>
      <c r="BL250" s="18" t="s">
        <v>152</v>
      </c>
      <c r="BM250" s="230" t="s">
        <v>406</v>
      </c>
    </row>
    <row r="251" s="2" customFormat="1">
      <c r="A251" s="39"/>
      <c r="B251" s="40"/>
      <c r="C251" s="41"/>
      <c r="D251" s="232" t="s">
        <v>139</v>
      </c>
      <c r="E251" s="41"/>
      <c r="F251" s="233" t="s">
        <v>405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139</v>
      </c>
      <c r="AU251" s="18" t="s">
        <v>86</v>
      </c>
    </row>
    <row r="252" s="13" customFormat="1">
      <c r="A252" s="13"/>
      <c r="B252" s="237"/>
      <c r="C252" s="238"/>
      <c r="D252" s="232" t="s">
        <v>160</v>
      </c>
      <c r="E252" s="239" t="s">
        <v>1</v>
      </c>
      <c r="F252" s="240" t="s">
        <v>407</v>
      </c>
      <c r="G252" s="238"/>
      <c r="H252" s="241">
        <v>32.033000000000001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160</v>
      </c>
      <c r="AU252" s="247" t="s">
        <v>86</v>
      </c>
      <c r="AV252" s="13" t="s">
        <v>86</v>
      </c>
      <c r="AW252" s="13" t="s">
        <v>31</v>
      </c>
      <c r="AX252" s="13" t="s">
        <v>83</v>
      </c>
      <c r="AY252" s="247" t="s">
        <v>129</v>
      </c>
    </row>
    <row r="253" s="2" customFormat="1">
      <c r="A253" s="39"/>
      <c r="B253" s="40"/>
      <c r="C253" s="277" t="s">
        <v>408</v>
      </c>
      <c r="D253" s="277" t="s">
        <v>324</v>
      </c>
      <c r="E253" s="278" t="s">
        <v>409</v>
      </c>
      <c r="F253" s="279" t="s">
        <v>410</v>
      </c>
      <c r="G253" s="280" t="s">
        <v>193</v>
      </c>
      <c r="H253" s="281">
        <v>8.343</v>
      </c>
      <c r="I253" s="282"/>
      <c r="J253" s="283">
        <f>ROUND(I253*H253,2)</f>
        <v>0</v>
      </c>
      <c r="K253" s="279" t="s">
        <v>136</v>
      </c>
      <c r="L253" s="284"/>
      <c r="M253" s="285" t="s">
        <v>1</v>
      </c>
      <c r="N253" s="286" t="s">
        <v>40</v>
      </c>
      <c r="O253" s="92"/>
      <c r="P253" s="228">
        <f>O253*H253</f>
        <v>0</v>
      </c>
      <c r="Q253" s="228">
        <v>0.13100000000000001</v>
      </c>
      <c r="R253" s="228">
        <f>Q253*H253</f>
        <v>1.0929329999999999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232</v>
      </c>
      <c r="AT253" s="230" t="s">
        <v>324</v>
      </c>
      <c r="AU253" s="230" t="s">
        <v>86</v>
      </c>
      <c r="AY253" s="18" t="s">
        <v>129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83</v>
      </c>
      <c r="BK253" s="231">
        <f>ROUND(I253*H253,2)</f>
        <v>0</v>
      </c>
      <c r="BL253" s="18" t="s">
        <v>152</v>
      </c>
      <c r="BM253" s="230" t="s">
        <v>411</v>
      </c>
    </row>
    <row r="254" s="2" customFormat="1">
      <c r="A254" s="39"/>
      <c r="B254" s="40"/>
      <c r="C254" s="41"/>
      <c r="D254" s="232" t="s">
        <v>139</v>
      </c>
      <c r="E254" s="41"/>
      <c r="F254" s="233" t="s">
        <v>412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139</v>
      </c>
      <c r="AU254" s="18" t="s">
        <v>86</v>
      </c>
    </row>
    <row r="255" s="13" customFormat="1">
      <c r="A255" s="13"/>
      <c r="B255" s="237"/>
      <c r="C255" s="238"/>
      <c r="D255" s="232" t="s">
        <v>160</v>
      </c>
      <c r="E255" s="239" t="s">
        <v>1</v>
      </c>
      <c r="F255" s="240" t="s">
        <v>413</v>
      </c>
      <c r="G255" s="238"/>
      <c r="H255" s="241">
        <v>8.343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160</v>
      </c>
      <c r="AU255" s="247" t="s">
        <v>86</v>
      </c>
      <c r="AV255" s="13" t="s">
        <v>86</v>
      </c>
      <c r="AW255" s="13" t="s">
        <v>31</v>
      </c>
      <c r="AX255" s="13" t="s">
        <v>83</v>
      </c>
      <c r="AY255" s="247" t="s">
        <v>129</v>
      </c>
    </row>
    <row r="256" s="12" customFormat="1" ht="22.8" customHeight="1">
      <c r="A256" s="12"/>
      <c r="B256" s="203"/>
      <c r="C256" s="204"/>
      <c r="D256" s="205" t="s">
        <v>74</v>
      </c>
      <c r="E256" s="217" t="s">
        <v>232</v>
      </c>
      <c r="F256" s="217" t="s">
        <v>414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SUM(P257:P267)</f>
        <v>0</v>
      </c>
      <c r="Q256" s="211"/>
      <c r="R256" s="212">
        <f>SUM(R257:R267)</f>
        <v>2.1642399999999999</v>
      </c>
      <c r="S256" s="211"/>
      <c r="T256" s="213">
        <f>SUM(T257:T267)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83</v>
      </c>
      <c r="AT256" s="215" t="s">
        <v>74</v>
      </c>
      <c r="AU256" s="215" t="s">
        <v>83</v>
      </c>
      <c r="AY256" s="214" t="s">
        <v>129</v>
      </c>
      <c r="BK256" s="216">
        <f>SUM(BK257:BK267)</f>
        <v>0</v>
      </c>
    </row>
    <row r="257" s="2" customFormat="1">
      <c r="A257" s="39"/>
      <c r="B257" s="40"/>
      <c r="C257" s="219" t="s">
        <v>415</v>
      </c>
      <c r="D257" s="219" t="s">
        <v>132</v>
      </c>
      <c r="E257" s="220" t="s">
        <v>416</v>
      </c>
      <c r="F257" s="221" t="s">
        <v>417</v>
      </c>
      <c r="G257" s="222" t="s">
        <v>167</v>
      </c>
      <c r="H257" s="223">
        <v>1</v>
      </c>
      <c r="I257" s="224"/>
      <c r="J257" s="225">
        <f>ROUND(I257*H257,2)</f>
        <v>0</v>
      </c>
      <c r="K257" s="221" t="s">
        <v>136</v>
      </c>
      <c r="L257" s="45"/>
      <c r="M257" s="226" t="s">
        <v>1</v>
      </c>
      <c r="N257" s="227" t="s">
        <v>40</v>
      </c>
      <c r="O257" s="92"/>
      <c r="P257" s="228">
        <f>O257*H257</f>
        <v>0</v>
      </c>
      <c r="Q257" s="228">
        <v>0.34089999999999998</v>
      </c>
      <c r="R257" s="228">
        <f>Q257*H257</f>
        <v>0.34089999999999998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152</v>
      </c>
      <c r="AT257" s="230" t="s">
        <v>132</v>
      </c>
      <c r="AU257" s="230" t="s">
        <v>86</v>
      </c>
      <c r="AY257" s="18" t="s">
        <v>129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83</v>
      </c>
      <c r="BK257" s="231">
        <f>ROUND(I257*H257,2)</f>
        <v>0</v>
      </c>
      <c r="BL257" s="18" t="s">
        <v>152</v>
      </c>
      <c r="BM257" s="230" t="s">
        <v>418</v>
      </c>
    </row>
    <row r="258" s="2" customFormat="1">
      <c r="A258" s="39"/>
      <c r="B258" s="40"/>
      <c r="C258" s="41"/>
      <c r="D258" s="232" t="s">
        <v>139</v>
      </c>
      <c r="E258" s="41"/>
      <c r="F258" s="233" t="s">
        <v>419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139</v>
      </c>
      <c r="AU258" s="18" t="s">
        <v>86</v>
      </c>
    </row>
    <row r="259" s="2" customFormat="1" ht="16.5" customHeight="1">
      <c r="A259" s="39"/>
      <c r="B259" s="40"/>
      <c r="C259" s="277" t="s">
        <v>420</v>
      </c>
      <c r="D259" s="277" t="s">
        <v>324</v>
      </c>
      <c r="E259" s="278" t="s">
        <v>421</v>
      </c>
      <c r="F259" s="279" t="s">
        <v>422</v>
      </c>
      <c r="G259" s="280" t="s">
        <v>167</v>
      </c>
      <c r="H259" s="281">
        <v>1</v>
      </c>
      <c r="I259" s="282"/>
      <c r="J259" s="283">
        <f>ROUND(I259*H259,2)</f>
        <v>0</v>
      </c>
      <c r="K259" s="279" t="s">
        <v>1</v>
      </c>
      <c r="L259" s="284"/>
      <c r="M259" s="285" t="s">
        <v>1</v>
      </c>
      <c r="N259" s="286" t="s">
        <v>40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232</v>
      </c>
      <c r="AT259" s="230" t="s">
        <v>324</v>
      </c>
      <c r="AU259" s="230" t="s">
        <v>86</v>
      </c>
      <c r="AY259" s="18" t="s">
        <v>129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83</v>
      </c>
      <c r="BK259" s="231">
        <f>ROUND(I259*H259,2)</f>
        <v>0</v>
      </c>
      <c r="BL259" s="18" t="s">
        <v>152</v>
      </c>
      <c r="BM259" s="230" t="s">
        <v>423</v>
      </c>
    </row>
    <row r="260" s="2" customFormat="1">
      <c r="A260" s="39"/>
      <c r="B260" s="40"/>
      <c r="C260" s="41"/>
      <c r="D260" s="232" t="s">
        <v>139</v>
      </c>
      <c r="E260" s="41"/>
      <c r="F260" s="233" t="s">
        <v>422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139</v>
      </c>
      <c r="AU260" s="18" t="s">
        <v>86</v>
      </c>
    </row>
    <row r="261" s="2" customFormat="1">
      <c r="A261" s="39"/>
      <c r="B261" s="40"/>
      <c r="C261" s="219" t="s">
        <v>424</v>
      </c>
      <c r="D261" s="219" t="s">
        <v>132</v>
      </c>
      <c r="E261" s="220" t="s">
        <v>425</v>
      </c>
      <c r="F261" s="221" t="s">
        <v>426</v>
      </c>
      <c r="G261" s="222" t="s">
        <v>167</v>
      </c>
      <c r="H261" s="223">
        <v>1</v>
      </c>
      <c r="I261" s="224"/>
      <c r="J261" s="225">
        <f>ROUND(I261*H261,2)</f>
        <v>0</v>
      </c>
      <c r="K261" s="221" t="s">
        <v>136</v>
      </c>
      <c r="L261" s="45"/>
      <c r="M261" s="226" t="s">
        <v>1</v>
      </c>
      <c r="N261" s="227" t="s">
        <v>40</v>
      </c>
      <c r="O261" s="92"/>
      <c r="P261" s="228">
        <f>O261*H261</f>
        <v>0</v>
      </c>
      <c r="Q261" s="228">
        <v>0.21734000000000001</v>
      </c>
      <c r="R261" s="228">
        <f>Q261*H261</f>
        <v>0.21734000000000001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152</v>
      </c>
      <c r="AT261" s="230" t="s">
        <v>132</v>
      </c>
      <c r="AU261" s="230" t="s">
        <v>86</v>
      </c>
      <c r="AY261" s="18" t="s">
        <v>129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83</v>
      </c>
      <c r="BK261" s="231">
        <f>ROUND(I261*H261,2)</f>
        <v>0</v>
      </c>
      <c r="BL261" s="18" t="s">
        <v>152</v>
      </c>
      <c r="BM261" s="230" t="s">
        <v>427</v>
      </c>
    </row>
    <row r="262" s="2" customFormat="1">
      <c r="A262" s="39"/>
      <c r="B262" s="40"/>
      <c r="C262" s="41"/>
      <c r="D262" s="232" t="s">
        <v>139</v>
      </c>
      <c r="E262" s="41"/>
      <c r="F262" s="233" t="s">
        <v>426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139</v>
      </c>
      <c r="AU262" s="18" t="s">
        <v>86</v>
      </c>
    </row>
    <row r="263" s="2" customFormat="1" ht="16.5" customHeight="1">
      <c r="A263" s="39"/>
      <c r="B263" s="40"/>
      <c r="C263" s="277" t="s">
        <v>428</v>
      </c>
      <c r="D263" s="277" t="s">
        <v>324</v>
      </c>
      <c r="E263" s="278" t="s">
        <v>429</v>
      </c>
      <c r="F263" s="279" t="s">
        <v>430</v>
      </c>
      <c r="G263" s="280" t="s">
        <v>167</v>
      </c>
      <c r="H263" s="281">
        <v>1</v>
      </c>
      <c r="I263" s="282"/>
      <c r="J263" s="283">
        <f>ROUND(I263*H263,2)</f>
        <v>0</v>
      </c>
      <c r="K263" s="279" t="s">
        <v>136</v>
      </c>
      <c r="L263" s="284"/>
      <c r="M263" s="285" t="s">
        <v>1</v>
      </c>
      <c r="N263" s="286" t="s">
        <v>40</v>
      </c>
      <c r="O263" s="92"/>
      <c r="P263" s="228">
        <f>O263*H263</f>
        <v>0</v>
      </c>
      <c r="Q263" s="228">
        <v>0.050599999999999999</v>
      </c>
      <c r="R263" s="228">
        <f>Q263*H263</f>
        <v>0.050599999999999999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232</v>
      </c>
      <c r="AT263" s="230" t="s">
        <v>324</v>
      </c>
      <c r="AU263" s="230" t="s">
        <v>86</v>
      </c>
      <c r="AY263" s="18" t="s">
        <v>129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83</v>
      </c>
      <c r="BK263" s="231">
        <f>ROUND(I263*H263,2)</f>
        <v>0</v>
      </c>
      <c r="BL263" s="18" t="s">
        <v>152</v>
      </c>
      <c r="BM263" s="230" t="s">
        <v>431</v>
      </c>
    </row>
    <row r="264" s="2" customFormat="1">
      <c r="A264" s="39"/>
      <c r="B264" s="40"/>
      <c r="C264" s="41"/>
      <c r="D264" s="232" t="s">
        <v>139</v>
      </c>
      <c r="E264" s="41"/>
      <c r="F264" s="233" t="s">
        <v>430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139</v>
      </c>
      <c r="AU264" s="18" t="s">
        <v>86</v>
      </c>
    </row>
    <row r="265" s="2" customFormat="1" ht="33" customHeight="1">
      <c r="A265" s="39"/>
      <c r="B265" s="40"/>
      <c r="C265" s="219" t="s">
        <v>432</v>
      </c>
      <c r="D265" s="219" t="s">
        <v>132</v>
      </c>
      <c r="E265" s="220" t="s">
        <v>433</v>
      </c>
      <c r="F265" s="221" t="s">
        <v>434</v>
      </c>
      <c r="G265" s="222" t="s">
        <v>167</v>
      </c>
      <c r="H265" s="223">
        <v>5</v>
      </c>
      <c r="I265" s="224"/>
      <c r="J265" s="225">
        <f>ROUND(I265*H265,2)</f>
        <v>0</v>
      </c>
      <c r="K265" s="221" t="s">
        <v>136</v>
      </c>
      <c r="L265" s="45"/>
      <c r="M265" s="226" t="s">
        <v>1</v>
      </c>
      <c r="N265" s="227" t="s">
        <v>40</v>
      </c>
      <c r="O265" s="92"/>
      <c r="P265" s="228">
        <f>O265*H265</f>
        <v>0</v>
      </c>
      <c r="Q265" s="228">
        <v>0.31108000000000002</v>
      </c>
      <c r="R265" s="228">
        <f>Q265*H265</f>
        <v>1.5554000000000001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152</v>
      </c>
      <c r="AT265" s="230" t="s">
        <v>132</v>
      </c>
      <c r="AU265" s="230" t="s">
        <v>86</v>
      </c>
      <c r="AY265" s="18" t="s">
        <v>129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83</v>
      </c>
      <c r="BK265" s="231">
        <f>ROUND(I265*H265,2)</f>
        <v>0</v>
      </c>
      <c r="BL265" s="18" t="s">
        <v>152</v>
      </c>
      <c r="BM265" s="230" t="s">
        <v>435</v>
      </c>
    </row>
    <row r="266" s="2" customFormat="1">
      <c r="A266" s="39"/>
      <c r="B266" s="40"/>
      <c r="C266" s="41"/>
      <c r="D266" s="232" t="s">
        <v>139</v>
      </c>
      <c r="E266" s="41"/>
      <c r="F266" s="233" t="s">
        <v>436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139</v>
      </c>
      <c r="AU266" s="18" t="s">
        <v>86</v>
      </c>
    </row>
    <row r="267" s="13" customFormat="1">
      <c r="A267" s="13"/>
      <c r="B267" s="237"/>
      <c r="C267" s="238"/>
      <c r="D267" s="232" t="s">
        <v>160</v>
      </c>
      <c r="E267" s="239" t="s">
        <v>1</v>
      </c>
      <c r="F267" s="240" t="s">
        <v>437</v>
      </c>
      <c r="G267" s="238"/>
      <c r="H267" s="241">
        <v>5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160</v>
      </c>
      <c r="AU267" s="247" t="s">
        <v>86</v>
      </c>
      <c r="AV267" s="13" t="s">
        <v>86</v>
      </c>
      <c r="AW267" s="13" t="s">
        <v>31</v>
      </c>
      <c r="AX267" s="13" t="s">
        <v>83</v>
      </c>
      <c r="AY267" s="247" t="s">
        <v>129</v>
      </c>
    </row>
    <row r="268" s="12" customFormat="1" ht="22.8" customHeight="1">
      <c r="A268" s="12"/>
      <c r="B268" s="203"/>
      <c r="C268" s="204"/>
      <c r="D268" s="205" t="s">
        <v>74</v>
      </c>
      <c r="E268" s="217" t="s">
        <v>238</v>
      </c>
      <c r="F268" s="217" t="s">
        <v>438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SUM(P269:P278)</f>
        <v>0</v>
      </c>
      <c r="Q268" s="211"/>
      <c r="R268" s="212">
        <f>SUM(R269:R278)</f>
        <v>19.528933040000002</v>
      </c>
      <c r="S268" s="211"/>
      <c r="T268" s="213">
        <f>SUM(T269:T278)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83</v>
      </c>
      <c r="AT268" s="215" t="s">
        <v>74</v>
      </c>
      <c r="AU268" s="215" t="s">
        <v>83</v>
      </c>
      <c r="AY268" s="214" t="s">
        <v>129</v>
      </c>
      <c r="BK268" s="216">
        <f>SUM(BK269:BK278)</f>
        <v>0</v>
      </c>
    </row>
    <row r="269" s="2" customFormat="1" ht="33" customHeight="1">
      <c r="A269" s="39"/>
      <c r="B269" s="40"/>
      <c r="C269" s="219" t="s">
        <v>439</v>
      </c>
      <c r="D269" s="219" t="s">
        <v>132</v>
      </c>
      <c r="E269" s="220" t="s">
        <v>440</v>
      </c>
      <c r="F269" s="221" t="s">
        <v>441</v>
      </c>
      <c r="G269" s="222" t="s">
        <v>228</v>
      </c>
      <c r="H269" s="223">
        <v>98.700000000000003</v>
      </c>
      <c r="I269" s="224"/>
      <c r="J269" s="225">
        <f>ROUND(I269*H269,2)</f>
        <v>0</v>
      </c>
      <c r="K269" s="221" t="s">
        <v>136</v>
      </c>
      <c r="L269" s="45"/>
      <c r="M269" s="226" t="s">
        <v>1</v>
      </c>
      <c r="N269" s="227" t="s">
        <v>40</v>
      </c>
      <c r="O269" s="92"/>
      <c r="P269" s="228">
        <f>O269*H269</f>
        <v>0</v>
      </c>
      <c r="Q269" s="228">
        <v>0.1295</v>
      </c>
      <c r="R269" s="228">
        <f>Q269*H269</f>
        <v>12.781650000000001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152</v>
      </c>
      <c r="AT269" s="230" t="s">
        <v>132</v>
      </c>
      <c r="AU269" s="230" t="s">
        <v>86</v>
      </c>
      <c r="AY269" s="18" t="s">
        <v>129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83</v>
      </c>
      <c r="BK269" s="231">
        <f>ROUND(I269*H269,2)</f>
        <v>0</v>
      </c>
      <c r="BL269" s="18" t="s">
        <v>152</v>
      </c>
      <c r="BM269" s="230" t="s">
        <v>442</v>
      </c>
    </row>
    <row r="270" s="2" customFormat="1">
      <c r="A270" s="39"/>
      <c r="B270" s="40"/>
      <c r="C270" s="41"/>
      <c r="D270" s="232" t="s">
        <v>139</v>
      </c>
      <c r="E270" s="41"/>
      <c r="F270" s="233" t="s">
        <v>443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139</v>
      </c>
      <c r="AU270" s="18" t="s">
        <v>86</v>
      </c>
    </row>
    <row r="271" s="13" customFormat="1">
      <c r="A271" s="13"/>
      <c r="B271" s="237"/>
      <c r="C271" s="238"/>
      <c r="D271" s="232" t="s">
        <v>160</v>
      </c>
      <c r="E271" s="239" t="s">
        <v>1</v>
      </c>
      <c r="F271" s="240" t="s">
        <v>444</v>
      </c>
      <c r="G271" s="238"/>
      <c r="H271" s="241">
        <v>98.700000000000003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160</v>
      </c>
      <c r="AU271" s="247" t="s">
        <v>86</v>
      </c>
      <c r="AV271" s="13" t="s">
        <v>86</v>
      </c>
      <c r="AW271" s="13" t="s">
        <v>31</v>
      </c>
      <c r="AX271" s="13" t="s">
        <v>83</v>
      </c>
      <c r="AY271" s="247" t="s">
        <v>129</v>
      </c>
    </row>
    <row r="272" s="2" customFormat="1" ht="16.5" customHeight="1">
      <c r="A272" s="39"/>
      <c r="B272" s="40"/>
      <c r="C272" s="277" t="s">
        <v>445</v>
      </c>
      <c r="D272" s="277" t="s">
        <v>324</v>
      </c>
      <c r="E272" s="278" t="s">
        <v>446</v>
      </c>
      <c r="F272" s="279" t="s">
        <v>447</v>
      </c>
      <c r="G272" s="280" t="s">
        <v>228</v>
      </c>
      <c r="H272" s="281">
        <v>101.661</v>
      </c>
      <c r="I272" s="282"/>
      <c r="J272" s="283">
        <f>ROUND(I272*H272,2)</f>
        <v>0</v>
      </c>
      <c r="K272" s="279" t="s">
        <v>136</v>
      </c>
      <c r="L272" s="284"/>
      <c r="M272" s="285" t="s">
        <v>1</v>
      </c>
      <c r="N272" s="286" t="s">
        <v>40</v>
      </c>
      <c r="O272" s="92"/>
      <c r="P272" s="228">
        <f>O272*H272</f>
        <v>0</v>
      </c>
      <c r="Q272" s="228">
        <v>0.033500000000000002</v>
      </c>
      <c r="R272" s="228">
        <f>Q272*H272</f>
        <v>3.4056435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232</v>
      </c>
      <c r="AT272" s="230" t="s">
        <v>324</v>
      </c>
      <c r="AU272" s="230" t="s">
        <v>86</v>
      </c>
      <c r="AY272" s="18" t="s">
        <v>129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83</v>
      </c>
      <c r="BK272" s="231">
        <f>ROUND(I272*H272,2)</f>
        <v>0</v>
      </c>
      <c r="BL272" s="18" t="s">
        <v>152</v>
      </c>
      <c r="BM272" s="230" t="s">
        <v>448</v>
      </c>
    </row>
    <row r="273" s="2" customFormat="1">
      <c r="A273" s="39"/>
      <c r="B273" s="40"/>
      <c r="C273" s="41"/>
      <c r="D273" s="232" t="s">
        <v>139</v>
      </c>
      <c r="E273" s="41"/>
      <c r="F273" s="233" t="s">
        <v>447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139</v>
      </c>
      <c r="AU273" s="18" t="s">
        <v>86</v>
      </c>
    </row>
    <row r="274" s="13" customFormat="1">
      <c r="A274" s="13"/>
      <c r="B274" s="237"/>
      <c r="C274" s="238"/>
      <c r="D274" s="232" t="s">
        <v>160</v>
      </c>
      <c r="E274" s="239" t="s">
        <v>1</v>
      </c>
      <c r="F274" s="240" t="s">
        <v>449</v>
      </c>
      <c r="G274" s="238"/>
      <c r="H274" s="241">
        <v>101.661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160</v>
      </c>
      <c r="AU274" s="247" t="s">
        <v>86</v>
      </c>
      <c r="AV274" s="13" t="s">
        <v>86</v>
      </c>
      <c r="AW274" s="13" t="s">
        <v>31</v>
      </c>
      <c r="AX274" s="13" t="s">
        <v>83</v>
      </c>
      <c r="AY274" s="247" t="s">
        <v>129</v>
      </c>
    </row>
    <row r="275" s="2" customFormat="1">
      <c r="A275" s="39"/>
      <c r="B275" s="40"/>
      <c r="C275" s="219" t="s">
        <v>450</v>
      </c>
      <c r="D275" s="219" t="s">
        <v>132</v>
      </c>
      <c r="E275" s="220" t="s">
        <v>451</v>
      </c>
      <c r="F275" s="221" t="s">
        <v>452</v>
      </c>
      <c r="G275" s="222" t="s">
        <v>241</v>
      </c>
      <c r="H275" s="223">
        <v>1.4810000000000001</v>
      </c>
      <c r="I275" s="224"/>
      <c r="J275" s="225">
        <f>ROUND(I275*H275,2)</f>
        <v>0</v>
      </c>
      <c r="K275" s="221" t="s">
        <v>136</v>
      </c>
      <c r="L275" s="45"/>
      <c r="M275" s="226" t="s">
        <v>1</v>
      </c>
      <c r="N275" s="227" t="s">
        <v>40</v>
      </c>
      <c r="O275" s="92"/>
      <c r="P275" s="228">
        <f>O275*H275</f>
        <v>0</v>
      </c>
      <c r="Q275" s="228">
        <v>2.2563399999999998</v>
      </c>
      <c r="R275" s="228">
        <f>Q275*H275</f>
        <v>3.3416395400000001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152</v>
      </c>
      <c r="AT275" s="230" t="s">
        <v>132</v>
      </c>
      <c r="AU275" s="230" t="s">
        <v>86</v>
      </c>
      <c r="AY275" s="18" t="s">
        <v>129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83</v>
      </c>
      <c r="BK275" s="231">
        <f>ROUND(I275*H275,2)</f>
        <v>0</v>
      </c>
      <c r="BL275" s="18" t="s">
        <v>152</v>
      </c>
      <c r="BM275" s="230" t="s">
        <v>453</v>
      </c>
    </row>
    <row r="276" s="2" customFormat="1">
      <c r="A276" s="39"/>
      <c r="B276" s="40"/>
      <c r="C276" s="41"/>
      <c r="D276" s="232" t="s">
        <v>139</v>
      </c>
      <c r="E276" s="41"/>
      <c r="F276" s="233" t="s">
        <v>454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139</v>
      </c>
      <c r="AU276" s="18" t="s">
        <v>86</v>
      </c>
    </row>
    <row r="277" s="13" customFormat="1">
      <c r="A277" s="13"/>
      <c r="B277" s="237"/>
      <c r="C277" s="238"/>
      <c r="D277" s="232" t="s">
        <v>160</v>
      </c>
      <c r="E277" s="239" t="s">
        <v>1</v>
      </c>
      <c r="F277" s="240" t="s">
        <v>455</v>
      </c>
      <c r="G277" s="238"/>
      <c r="H277" s="241">
        <v>1.4810000000000001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160</v>
      </c>
      <c r="AU277" s="247" t="s">
        <v>86</v>
      </c>
      <c r="AV277" s="13" t="s">
        <v>86</v>
      </c>
      <c r="AW277" s="13" t="s">
        <v>31</v>
      </c>
      <c r="AX277" s="13" t="s">
        <v>75</v>
      </c>
      <c r="AY277" s="247" t="s">
        <v>129</v>
      </c>
    </row>
    <row r="278" s="15" customFormat="1">
      <c r="A278" s="15"/>
      <c r="B278" s="266"/>
      <c r="C278" s="267"/>
      <c r="D278" s="232" t="s">
        <v>160</v>
      </c>
      <c r="E278" s="268" t="s">
        <v>1</v>
      </c>
      <c r="F278" s="269" t="s">
        <v>219</v>
      </c>
      <c r="G278" s="267"/>
      <c r="H278" s="270">
        <v>1.4810000000000001</v>
      </c>
      <c r="I278" s="271"/>
      <c r="J278" s="267"/>
      <c r="K278" s="267"/>
      <c r="L278" s="272"/>
      <c r="M278" s="273"/>
      <c r="N278" s="274"/>
      <c r="O278" s="274"/>
      <c r="P278" s="274"/>
      <c r="Q278" s="274"/>
      <c r="R278" s="274"/>
      <c r="S278" s="274"/>
      <c r="T278" s="27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6" t="s">
        <v>160</v>
      </c>
      <c r="AU278" s="276" t="s">
        <v>86</v>
      </c>
      <c r="AV278" s="15" t="s">
        <v>152</v>
      </c>
      <c r="AW278" s="15" t="s">
        <v>31</v>
      </c>
      <c r="AX278" s="15" t="s">
        <v>83</v>
      </c>
      <c r="AY278" s="276" t="s">
        <v>129</v>
      </c>
    </row>
    <row r="279" s="12" customFormat="1" ht="22.8" customHeight="1">
      <c r="A279" s="12"/>
      <c r="B279" s="203"/>
      <c r="C279" s="204"/>
      <c r="D279" s="205" t="s">
        <v>74</v>
      </c>
      <c r="E279" s="217" t="s">
        <v>456</v>
      </c>
      <c r="F279" s="217" t="s">
        <v>457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SUM(P280:P315)</f>
        <v>0</v>
      </c>
      <c r="Q279" s="211"/>
      <c r="R279" s="212">
        <f>SUM(R280:R315)</f>
        <v>0</v>
      </c>
      <c r="S279" s="211"/>
      <c r="T279" s="213">
        <f>SUM(T280:T315)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83</v>
      </c>
      <c r="AT279" s="215" t="s">
        <v>74</v>
      </c>
      <c r="AU279" s="215" t="s">
        <v>83</v>
      </c>
      <c r="AY279" s="214" t="s">
        <v>129</v>
      </c>
      <c r="BK279" s="216">
        <f>SUM(BK280:BK315)</f>
        <v>0</v>
      </c>
    </row>
    <row r="280" s="2" customFormat="1">
      <c r="A280" s="39"/>
      <c r="B280" s="40"/>
      <c r="C280" s="219" t="s">
        <v>458</v>
      </c>
      <c r="D280" s="219" t="s">
        <v>132</v>
      </c>
      <c r="E280" s="220" t="s">
        <v>459</v>
      </c>
      <c r="F280" s="221" t="s">
        <v>460</v>
      </c>
      <c r="G280" s="222" t="s">
        <v>300</v>
      </c>
      <c r="H280" s="223">
        <v>122.97</v>
      </c>
      <c r="I280" s="224"/>
      <c r="J280" s="225">
        <f>ROUND(I280*H280,2)</f>
        <v>0</v>
      </c>
      <c r="K280" s="221" t="s">
        <v>136</v>
      </c>
      <c r="L280" s="45"/>
      <c r="M280" s="226" t="s">
        <v>1</v>
      </c>
      <c r="N280" s="227" t="s">
        <v>40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152</v>
      </c>
      <c r="AT280" s="230" t="s">
        <v>132</v>
      </c>
      <c r="AU280" s="230" t="s">
        <v>86</v>
      </c>
      <c r="AY280" s="18" t="s">
        <v>129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83</v>
      </c>
      <c r="BK280" s="231">
        <f>ROUND(I280*H280,2)</f>
        <v>0</v>
      </c>
      <c r="BL280" s="18" t="s">
        <v>152</v>
      </c>
      <c r="BM280" s="230" t="s">
        <v>461</v>
      </c>
    </row>
    <row r="281" s="2" customFormat="1">
      <c r="A281" s="39"/>
      <c r="B281" s="40"/>
      <c r="C281" s="41"/>
      <c r="D281" s="232" t="s">
        <v>139</v>
      </c>
      <c r="E281" s="41"/>
      <c r="F281" s="233" t="s">
        <v>462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139</v>
      </c>
      <c r="AU281" s="18" t="s">
        <v>86</v>
      </c>
    </row>
    <row r="282" s="13" customFormat="1">
      <c r="A282" s="13"/>
      <c r="B282" s="237"/>
      <c r="C282" s="238"/>
      <c r="D282" s="232" t="s">
        <v>160</v>
      </c>
      <c r="E282" s="239" t="s">
        <v>1</v>
      </c>
      <c r="F282" s="240" t="s">
        <v>463</v>
      </c>
      <c r="G282" s="238"/>
      <c r="H282" s="241">
        <v>41.880000000000003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160</v>
      </c>
      <c r="AU282" s="247" t="s">
        <v>86</v>
      </c>
      <c r="AV282" s="13" t="s">
        <v>86</v>
      </c>
      <c r="AW282" s="13" t="s">
        <v>31</v>
      </c>
      <c r="AX282" s="13" t="s">
        <v>75</v>
      </c>
      <c r="AY282" s="247" t="s">
        <v>129</v>
      </c>
    </row>
    <row r="283" s="13" customFormat="1">
      <c r="A283" s="13"/>
      <c r="B283" s="237"/>
      <c r="C283" s="238"/>
      <c r="D283" s="232" t="s">
        <v>160</v>
      </c>
      <c r="E283" s="239" t="s">
        <v>1</v>
      </c>
      <c r="F283" s="240" t="s">
        <v>464</v>
      </c>
      <c r="G283" s="238"/>
      <c r="H283" s="241">
        <v>42.700000000000003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160</v>
      </c>
      <c r="AU283" s="247" t="s">
        <v>86</v>
      </c>
      <c r="AV283" s="13" t="s">
        <v>86</v>
      </c>
      <c r="AW283" s="13" t="s">
        <v>31</v>
      </c>
      <c r="AX283" s="13" t="s">
        <v>75</v>
      </c>
      <c r="AY283" s="247" t="s">
        <v>129</v>
      </c>
    </row>
    <row r="284" s="16" customFormat="1">
      <c r="A284" s="16"/>
      <c r="B284" s="287"/>
      <c r="C284" s="288"/>
      <c r="D284" s="232" t="s">
        <v>160</v>
      </c>
      <c r="E284" s="289" t="s">
        <v>1</v>
      </c>
      <c r="F284" s="290" t="s">
        <v>465</v>
      </c>
      <c r="G284" s="288"/>
      <c r="H284" s="291">
        <v>84.580000000000013</v>
      </c>
      <c r="I284" s="292"/>
      <c r="J284" s="288"/>
      <c r="K284" s="288"/>
      <c r="L284" s="293"/>
      <c r="M284" s="294"/>
      <c r="N284" s="295"/>
      <c r="O284" s="295"/>
      <c r="P284" s="295"/>
      <c r="Q284" s="295"/>
      <c r="R284" s="295"/>
      <c r="S284" s="295"/>
      <c r="T284" s="29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97" t="s">
        <v>160</v>
      </c>
      <c r="AU284" s="297" t="s">
        <v>86</v>
      </c>
      <c r="AV284" s="16" t="s">
        <v>145</v>
      </c>
      <c r="AW284" s="16" t="s">
        <v>31</v>
      </c>
      <c r="AX284" s="16" t="s">
        <v>75</v>
      </c>
      <c r="AY284" s="297" t="s">
        <v>129</v>
      </c>
    </row>
    <row r="285" s="13" customFormat="1">
      <c r="A285" s="13"/>
      <c r="B285" s="237"/>
      <c r="C285" s="238"/>
      <c r="D285" s="232" t="s">
        <v>160</v>
      </c>
      <c r="E285" s="239" t="s">
        <v>1</v>
      </c>
      <c r="F285" s="240" t="s">
        <v>466</v>
      </c>
      <c r="G285" s="238"/>
      <c r="H285" s="241">
        <v>38.390000000000001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160</v>
      </c>
      <c r="AU285" s="247" t="s">
        <v>86</v>
      </c>
      <c r="AV285" s="13" t="s">
        <v>86</v>
      </c>
      <c r="AW285" s="13" t="s">
        <v>31</v>
      </c>
      <c r="AX285" s="13" t="s">
        <v>75</v>
      </c>
      <c r="AY285" s="247" t="s">
        <v>129</v>
      </c>
    </row>
    <row r="286" s="16" customFormat="1">
      <c r="A286" s="16"/>
      <c r="B286" s="287"/>
      <c r="C286" s="288"/>
      <c r="D286" s="232" t="s">
        <v>160</v>
      </c>
      <c r="E286" s="289" t="s">
        <v>1</v>
      </c>
      <c r="F286" s="290" t="s">
        <v>465</v>
      </c>
      <c r="G286" s="288"/>
      <c r="H286" s="291">
        <v>38.390000000000001</v>
      </c>
      <c r="I286" s="292"/>
      <c r="J286" s="288"/>
      <c r="K286" s="288"/>
      <c r="L286" s="293"/>
      <c r="M286" s="294"/>
      <c r="N286" s="295"/>
      <c r="O286" s="295"/>
      <c r="P286" s="295"/>
      <c r="Q286" s="295"/>
      <c r="R286" s="295"/>
      <c r="S286" s="295"/>
      <c r="T286" s="29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97" t="s">
        <v>160</v>
      </c>
      <c r="AU286" s="297" t="s">
        <v>86</v>
      </c>
      <c r="AV286" s="16" t="s">
        <v>145</v>
      </c>
      <c r="AW286" s="16" t="s">
        <v>31</v>
      </c>
      <c r="AX286" s="16" t="s">
        <v>75</v>
      </c>
      <c r="AY286" s="297" t="s">
        <v>129</v>
      </c>
    </row>
    <row r="287" s="15" customFormat="1">
      <c r="A287" s="15"/>
      <c r="B287" s="266"/>
      <c r="C287" s="267"/>
      <c r="D287" s="232" t="s">
        <v>160</v>
      </c>
      <c r="E287" s="268" t="s">
        <v>1</v>
      </c>
      <c r="F287" s="269" t="s">
        <v>219</v>
      </c>
      <c r="G287" s="267"/>
      <c r="H287" s="270">
        <v>122.97000000000001</v>
      </c>
      <c r="I287" s="271"/>
      <c r="J287" s="267"/>
      <c r="K287" s="267"/>
      <c r="L287" s="272"/>
      <c r="M287" s="273"/>
      <c r="N287" s="274"/>
      <c r="O287" s="274"/>
      <c r="P287" s="274"/>
      <c r="Q287" s="274"/>
      <c r="R287" s="274"/>
      <c r="S287" s="274"/>
      <c r="T287" s="27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6" t="s">
        <v>160</v>
      </c>
      <c r="AU287" s="276" t="s">
        <v>86</v>
      </c>
      <c r="AV287" s="15" t="s">
        <v>152</v>
      </c>
      <c r="AW287" s="15" t="s">
        <v>31</v>
      </c>
      <c r="AX287" s="15" t="s">
        <v>83</v>
      </c>
      <c r="AY287" s="276" t="s">
        <v>129</v>
      </c>
    </row>
    <row r="288" s="2" customFormat="1" ht="16.5" customHeight="1">
      <c r="A288" s="39"/>
      <c r="B288" s="40"/>
      <c r="C288" s="219" t="s">
        <v>467</v>
      </c>
      <c r="D288" s="219" t="s">
        <v>132</v>
      </c>
      <c r="E288" s="220" t="s">
        <v>468</v>
      </c>
      <c r="F288" s="221" t="s">
        <v>469</v>
      </c>
      <c r="G288" s="222" t="s">
        <v>300</v>
      </c>
      <c r="H288" s="223">
        <v>1598.6099999999999</v>
      </c>
      <c r="I288" s="224"/>
      <c r="J288" s="225">
        <f>ROUND(I288*H288,2)</f>
        <v>0</v>
      </c>
      <c r="K288" s="221" t="s">
        <v>136</v>
      </c>
      <c r="L288" s="45"/>
      <c r="M288" s="226" t="s">
        <v>1</v>
      </c>
      <c r="N288" s="227" t="s">
        <v>40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152</v>
      </c>
      <c r="AT288" s="230" t="s">
        <v>132</v>
      </c>
      <c r="AU288" s="230" t="s">
        <v>86</v>
      </c>
      <c r="AY288" s="18" t="s">
        <v>129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83</v>
      </c>
      <c r="BK288" s="231">
        <f>ROUND(I288*H288,2)</f>
        <v>0</v>
      </c>
      <c r="BL288" s="18" t="s">
        <v>152</v>
      </c>
      <c r="BM288" s="230" t="s">
        <v>470</v>
      </c>
    </row>
    <row r="289" s="2" customFormat="1">
      <c r="A289" s="39"/>
      <c r="B289" s="40"/>
      <c r="C289" s="41"/>
      <c r="D289" s="232" t="s">
        <v>139</v>
      </c>
      <c r="E289" s="41"/>
      <c r="F289" s="233" t="s">
        <v>471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139</v>
      </c>
      <c r="AU289" s="18" t="s">
        <v>86</v>
      </c>
    </row>
    <row r="290" s="14" customFormat="1">
      <c r="A290" s="14"/>
      <c r="B290" s="256"/>
      <c r="C290" s="257"/>
      <c r="D290" s="232" t="s">
        <v>160</v>
      </c>
      <c r="E290" s="258" t="s">
        <v>1</v>
      </c>
      <c r="F290" s="259" t="s">
        <v>472</v>
      </c>
      <c r="G290" s="257"/>
      <c r="H290" s="258" t="s">
        <v>1</v>
      </c>
      <c r="I290" s="260"/>
      <c r="J290" s="257"/>
      <c r="K290" s="257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160</v>
      </c>
      <c r="AU290" s="265" t="s">
        <v>86</v>
      </c>
      <c r="AV290" s="14" t="s">
        <v>83</v>
      </c>
      <c r="AW290" s="14" t="s">
        <v>31</v>
      </c>
      <c r="AX290" s="14" t="s">
        <v>75</v>
      </c>
      <c r="AY290" s="265" t="s">
        <v>129</v>
      </c>
    </row>
    <row r="291" s="13" customFormat="1">
      <c r="A291" s="13"/>
      <c r="B291" s="237"/>
      <c r="C291" s="238"/>
      <c r="D291" s="232" t="s">
        <v>160</v>
      </c>
      <c r="E291" s="239" t="s">
        <v>1</v>
      </c>
      <c r="F291" s="240" t="s">
        <v>473</v>
      </c>
      <c r="G291" s="238"/>
      <c r="H291" s="241">
        <v>1598.6099999999999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160</v>
      </c>
      <c r="AU291" s="247" t="s">
        <v>86</v>
      </c>
      <c r="AV291" s="13" t="s">
        <v>86</v>
      </c>
      <c r="AW291" s="13" t="s">
        <v>31</v>
      </c>
      <c r="AX291" s="13" t="s">
        <v>83</v>
      </c>
      <c r="AY291" s="247" t="s">
        <v>129</v>
      </c>
    </row>
    <row r="292" s="2" customFormat="1">
      <c r="A292" s="39"/>
      <c r="B292" s="40"/>
      <c r="C292" s="219" t="s">
        <v>474</v>
      </c>
      <c r="D292" s="219" t="s">
        <v>132</v>
      </c>
      <c r="E292" s="220" t="s">
        <v>475</v>
      </c>
      <c r="F292" s="221" t="s">
        <v>476</v>
      </c>
      <c r="G292" s="222" t="s">
        <v>300</v>
      </c>
      <c r="H292" s="223">
        <v>22.305</v>
      </c>
      <c r="I292" s="224"/>
      <c r="J292" s="225">
        <f>ROUND(I292*H292,2)</f>
        <v>0</v>
      </c>
      <c r="K292" s="221" t="s">
        <v>136</v>
      </c>
      <c r="L292" s="45"/>
      <c r="M292" s="226" t="s">
        <v>1</v>
      </c>
      <c r="N292" s="227" t="s">
        <v>40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152</v>
      </c>
      <c r="AT292" s="230" t="s">
        <v>132</v>
      </c>
      <c r="AU292" s="230" t="s">
        <v>86</v>
      </c>
      <c r="AY292" s="18" t="s">
        <v>129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83</v>
      </c>
      <c r="BK292" s="231">
        <f>ROUND(I292*H292,2)</f>
        <v>0</v>
      </c>
      <c r="BL292" s="18" t="s">
        <v>152</v>
      </c>
      <c r="BM292" s="230" t="s">
        <v>477</v>
      </c>
    </row>
    <row r="293" s="2" customFormat="1">
      <c r="A293" s="39"/>
      <c r="B293" s="40"/>
      <c r="C293" s="41"/>
      <c r="D293" s="232" t="s">
        <v>139</v>
      </c>
      <c r="E293" s="41"/>
      <c r="F293" s="233" t="s">
        <v>478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139</v>
      </c>
      <c r="AU293" s="18" t="s">
        <v>86</v>
      </c>
    </row>
    <row r="294" s="13" customFormat="1">
      <c r="A294" s="13"/>
      <c r="B294" s="237"/>
      <c r="C294" s="238"/>
      <c r="D294" s="232" t="s">
        <v>160</v>
      </c>
      <c r="E294" s="239" t="s">
        <v>1</v>
      </c>
      <c r="F294" s="240" t="s">
        <v>479</v>
      </c>
      <c r="G294" s="238"/>
      <c r="H294" s="241">
        <v>4.0599999999999996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160</v>
      </c>
      <c r="AU294" s="247" t="s">
        <v>86</v>
      </c>
      <c r="AV294" s="13" t="s">
        <v>86</v>
      </c>
      <c r="AW294" s="13" t="s">
        <v>31</v>
      </c>
      <c r="AX294" s="13" t="s">
        <v>75</v>
      </c>
      <c r="AY294" s="247" t="s">
        <v>129</v>
      </c>
    </row>
    <row r="295" s="13" customFormat="1">
      <c r="A295" s="13"/>
      <c r="B295" s="237"/>
      <c r="C295" s="238"/>
      <c r="D295" s="232" t="s">
        <v>160</v>
      </c>
      <c r="E295" s="239" t="s">
        <v>1</v>
      </c>
      <c r="F295" s="240" t="s">
        <v>480</v>
      </c>
      <c r="G295" s="238"/>
      <c r="H295" s="241">
        <v>18.245000000000001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160</v>
      </c>
      <c r="AU295" s="247" t="s">
        <v>86</v>
      </c>
      <c r="AV295" s="13" t="s">
        <v>86</v>
      </c>
      <c r="AW295" s="13" t="s">
        <v>31</v>
      </c>
      <c r="AX295" s="13" t="s">
        <v>75</v>
      </c>
      <c r="AY295" s="247" t="s">
        <v>129</v>
      </c>
    </row>
    <row r="296" s="15" customFormat="1">
      <c r="A296" s="15"/>
      <c r="B296" s="266"/>
      <c r="C296" s="267"/>
      <c r="D296" s="232" t="s">
        <v>160</v>
      </c>
      <c r="E296" s="268" t="s">
        <v>1</v>
      </c>
      <c r="F296" s="269" t="s">
        <v>219</v>
      </c>
      <c r="G296" s="267"/>
      <c r="H296" s="270">
        <v>22.305</v>
      </c>
      <c r="I296" s="271"/>
      <c r="J296" s="267"/>
      <c r="K296" s="267"/>
      <c r="L296" s="272"/>
      <c r="M296" s="273"/>
      <c r="N296" s="274"/>
      <c r="O296" s="274"/>
      <c r="P296" s="274"/>
      <c r="Q296" s="274"/>
      <c r="R296" s="274"/>
      <c r="S296" s="274"/>
      <c r="T296" s="27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6" t="s">
        <v>160</v>
      </c>
      <c r="AU296" s="276" t="s">
        <v>86</v>
      </c>
      <c r="AV296" s="15" t="s">
        <v>152</v>
      </c>
      <c r="AW296" s="15" t="s">
        <v>31</v>
      </c>
      <c r="AX296" s="15" t="s">
        <v>83</v>
      </c>
      <c r="AY296" s="276" t="s">
        <v>129</v>
      </c>
    </row>
    <row r="297" s="2" customFormat="1">
      <c r="A297" s="39"/>
      <c r="B297" s="40"/>
      <c r="C297" s="219" t="s">
        <v>481</v>
      </c>
      <c r="D297" s="219" t="s">
        <v>132</v>
      </c>
      <c r="E297" s="220" t="s">
        <v>482</v>
      </c>
      <c r="F297" s="221" t="s">
        <v>483</v>
      </c>
      <c r="G297" s="222" t="s">
        <v>300</v>
      </c>
      <c r="H297" s="223">
        <v>290.02999999999997</v>
      </c>
      <c r="I297" s="224"/>
      <c r="J297" s="225">
        <f>ROUND(I297*H297,2)</f>
        <v>0</v>
      </c>
      <c r="K297" s="221" t="s">
        <v>136</v>
      </c>
      <c r="L297" s="45"/>
      <c r="M297" s="226" t="s">
        <v>1</v>
      </c>
      <c r="N297" s="227" t="s">
        <v>40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152</v>
      </c>
      <c r="AT297" s="230" t="s">
        <v>132</v>
      </c>
      <c r="AU297" s="230" t="s">
        <v>86</v>
      </c>
      <c r="AY297" s="18" t="s">
        <v>129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83</v>
      </c>
      <c r="BK297" s="231">
        <f>ROUND(I297*H297,2)</f>
        <v>0</v>
      </c>
      <c r="BL297" s="18" t="s">
        <v>152</v>
      </c>
      <c r="BM297" s="230" t="s">
        <v>484</v>
      </c>
    </row>
    <row r="298" s="2" customFormat="1">
      <c r="A298" s="39"/>
      <c r="B298" s="40"/>
      <c r="C298" s="41"/>
      <c r="D298" s="232" t="s">
        <v>139</v>
      </c>
      <c r="E298" s="41"/>
      <c r="F298" s="233" t="s">
        <v>485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139</v>
      </c>
      <c r="AU298" s="18" t="s">
        <v>86</v>
      </c>
    </row>
    <row r="299" s="14" customFormat="1">
      <c r="A299" s="14"/>
      <c r="B299" s="256"/>
      <c r="C299" s="257"/>
      <c r="D299" s="232" t="s">
        <v>160</v>
      </c>
      <c r="E299" s="258" t="s">
        <v>1</v>
      </c>
      <c r="F299" s="259" t="s">
        <v>486</v>
      </c>
      <c r="G299" s="257"/>
      <c r="H299" s="258" t="s">
        <v>1</v>
      </c>
      <c r="I299" s="260"/>
      <c r="J299" s="257"/>
      <c r="K299" s="257"/>
      <c r="L299" s="261"/>
      <c r="M299" s="262"/>
      <c r="N299" s="263"/>
      <c r="O299" s="263"/>
      <c r="P299" s="263"/>
      <c r="Q299" s="263"/>
      <c r="R299" s="263"/>
      <c r="S299" s="263"/>
      <c r="T299" s="26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5" t="s">
        <v>160</v>
      </c>
      <c r="AU299" s="265" t="s">
        <v>86</v>
      </c>
      <c r="AV299" s="14" t="s">
        <v>83</v>
      </c>
      <c r="AW299" s="14" t="s">
        <v>31</v>
      </c>
      <c r="AX299" s="14" t="s">
        <v>75</v>
      </c>
      <c r="AY299" s="265" t="s">
        <v>129</v>
      </c>
    </row>
    <row r="300" s="13" customFormat="1">
      <c r="A300" s="13"/>
      <c r="B300" s="237"/>
      <c r="C300" s="238"/>
      <c r="D300" s="232" t="s">
        <v>160</v>
      </c>
      <c r="E300" s="239" t="s">
        <v>1</v>
      </c>
      <c r="F300" s="240" t="s">
        <v>487</v>
      </c>
      <c r="G300" s="238"/>
      <c r="H300" s="241">
        <v>290.02999999999997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160</v>
      </c>
      <c r="AU300" s="247" t="s">
        <v>86</v>
      </c>
      <c r="AV300" s="13" t="s">
        <v>86</v>
      </c>
      <c r="AW300" s="13" t="s">
        <v>31</v>
      </c>
      <c r="AX300" s="13" t="s">
        <v>83</v>
      </c>
      <c r="AY300" s="247" t="s">
        <v>129</v>
      </c>
    </row>
    <row r="301" s="2" customFormat="1">
      <c r="A301" s="39"/>
      <c r="B301" s="40"/>
      <c r="C301" s="219" t="s">
        <v>488</v>
      </c>
      <c r="D301" s="219" t="s">
        <v>132</v>
      </c>
      <c r="E301" s="220" t="s">
        <v>489</v>
      </c>
      <c r="F301" s="221" t="s">
        <v>490</v>
      </c>
      <c r="G301" s="222" t="s">
        <v>300</v>
      </c>
      <c r="H301" s="223">
        <v>122.971</v>
      </c>
      <c r="I301" s="224"/>
      <c r="J301" s="225">
        <f>ROUND(I301*H301,2)</f>
        <v>0</v>
      </c>
      <c r="K301" s="221" t="s">
        <v>136</v>
      </c>
      <c r="L301" s="45"/>
      <c r="M301" s="226" t="s">
        <v>1</v>
      </c>
      <c r="N301" s="227" t="s">
        <v>40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152</v>
      </c>
      <c r="AT301" s="230" t="s">
        <v>132</v>
      </c>
      <c r="AU301" s="230" t="s">
        <v>86</v>
      </c>
      <c r="AY301" s="18" t="s">
        <v>129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83</v>
      </c>
      <c r="BK301" s="231">
        <f>ROUND(I301*H301,2)</f>
        <v>0</v>
      </c>
      <c r="BL301" s="18" t="s">
        <v>152</v>
      </c>
      <c r="BM301" s="230" t="s">
        <v>491</v>
      </c>
    </row>
    <row r="302" s="2" customFormat="1">
      <c r="A302" s="39"/>
      <c r="B302" s="40"/>
      <c r="C302" s="41"/>
      <c r="D302" s="232" t="s">
        <v>139</v>
      </c>
      <c r="E302" s="41"/>
      <c r="F302" s="233" t="s">
        <v>492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139</v>
      </c>
      <c r="AU302" s="18" t="s">
        <v>86</v>
      </c>
    </row>
    <row r="303" s="2" customFormat="1">
      <c r="A303" s="39"/>
      <c r="B303" s="40"/>
      <c r="C303" s="219" t="s">
        <v>493</v>
      </c>
      <c r="D303" s="219" t="s">
        <v>132</v>
      </c>
      <c r="E303" s="220" t="s">
        <v>494</v>
      </c>
      <c r="F303" s="221" t="s">
        <v>495</v>
      </c>
      <c r="G303" s="222" t="s">
        <v>300</v>
      </c>
      <c r="H303" s="223">
        <v>22.309999999999999</v>
      </c>
      <c r="I303" s="224"/>
      <c r="J303" s="225">
        <f>ROUND(I303*H303,2)</f>
        <v>0</v>
      </c>
      <c r="K303" s="221" t="s">
        <v>136</v>
      </c>
      <c r="L303" s="45"/>
      <c r="M303" s="226" t="s">
        <v>1</v>
      </c>
      <c r="N303" s="227" t="s">
        <v>40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152</v>
      </c>
      <c r="AT303" s="230" t="s">
        <v>132</v>
      </c>
      <c r="AU303" s="230" t="s">
        <v>86</v>
      </c>
      <c r="AY303" s="18" t="s">
        <v>129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83</v>
      </c>
      <c r="BK303" s="231">
        <f>ROUND(I303*H303,2)</f>
        <v>0</v>
      </c>
      <c r="BL303" s="18" t="s">
        <v>152</v>
      </c>
      <c r="BM303" s="230" t="s">
        <v>496</v>
      </c>
    </row>
    <row r="304" s="2" customFormat="1">
      <c r="A304" s="39"/>
      <c r="B304" s="40"/>
      <c r="C304" s="41"/>
      <c r="D304" s="232" t="s">
        <v>139</v>
      </c>
      <c r="E304" s="41"/>
      <c r="F304" s="233" t="s">
        <v>497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139</v>
      </c>
      <c r="AU304" s="18" t="s">
        <v>86</v>
      </c>
    </row>
    <row r="305" s="2" customFormat="1" ht="33" customHeight="1">
      <c r="A305" s="39"/>
      <c r="B305" s="40"/>
      <c r="C305" s="219" t="s">
        <v>498</v>
      </c>
      <c r="D305" s="219" t="s">
        <v>132</v>
      </c>
      <c r="E305" s="220" t="s">
        <v>499</v>
      </c>
      <c r="F305" s="221" t="s">
        <v>500</v>
      </c>
      <c r="G305" s="222" t="s">
        <v>300</v>
      </c>
      <c r="H305" s="223">
        <v>64.185000000000002</v>
      </c>
      <c r="I305" s="224"/>
      <c r="J305" s="225">
        <f>ROUND(I305*H305,2)</f>
        <v>0</v>
      </c>
      <c r="K305" s="221" t="s">
        <v>136</v>
      </c>
      <c r="L305" s="45"/>
      <c r="M305" s="226" t="s">
        <v>1</v>
      </c>
      <c r="N305" s="227" t="s">
        <v>40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152</v>
      </c>
      <c r="AT305" s="230" t="s">
        <v>132</v>
      </c>
      <c r="AU305" s="230" t="s">
        <v>86</v>
      </c>
      <c r="AY305" s="18" t="s">
        <v>129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83</v>
      </c>
      <c r="BK305" s="231">
        <f>ROUND(I305*H305,2)</f>
        <v>0</v>
      </c>
      <c r="BL305" s="18" t="s">
        <v>152</v>
      </c>
      <c r="BM305" s="230" t="s">
        <v>501</v>
      </c>
    </row>
    <row r="306" s="2" customFormat="1">
      <c r="A306" s="39"/>
      <c r="B306" s="40"/>
      <c r="C306" s="41"/>
      <c r="D306" s="232" t="s">
        <v>139</v>
      </c>
      <c r="E306" s="41"/>
      <c r="F306" s="233" t="s">
        <v>502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139</v>
      </c>
      <c r="AU306" s="18" t="s">
        <v>86</v>
      </c>
    </row>
    <row r="307" s="13" customFormat="1">
      <c r="A307" s="13"/>
      <c r="B307" s="237"/>
      <c r="C307" s="238"/>
      <c r="D307" s="232" t="s">
        <v>160</v>
      </c>
      <c r="E307" s="239" t="s">
        <v>1</v>
      </c>
      <c r="F307" s="240" t="s">
        <v>463</v>
      </c>
      <c r="G307" s="238"/>
      <c r="H307" s="241">
        <v>41.880000000000003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160</v>
      </c>
      <c r="AU307" s="247" t="s">
        <v>86</v>
      </c>
      <c r="AV307" s="13" t="s">
        <v>86</v>
      </c>
      <c r="AW307" s="13" t="s">
        <v>31</v>
      </c>
      <c r="AX307" s="13" t="s">
        <v>75</v>
      </c>
      <c r="AY307" s="247" t="s">
        <v>129</v>
      </c>
    </row>
    <row r="308" s="13" customFormat="1">
      <c r="A308" s="13"/>
      <c r="B308" s="237"/>
      <c r="C308" s="238"/>
      <c r="D308" s="232" t="s">
        <v>160</v>
      </c>
      <c r="E308" s="239" t="s">
        <v>1</v>
      </c>
      <c r="F308" s="240" t="s">
        <v>503</v>
      </c>
      <c r="G308" s="238"/>
      <c r="H308" s="241">
        <v>22.305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160</v>
      </c>
      <c r="AU308" s="247" t="s">
        <v>86</v>
      </c>
      <c r="AV308" s="13" t="s">
        <v>86</v>
      </c>
      <c r="AW308" s="13" t="s">
        <v>31</v>
      </c>
      <c r="AX308" s="13" t="s">
        <v>75</v>
      </c>
      <c r="AY308" s="247" t="s">
        <v>129</v>
      </c>
    </row>
    <row r="309" s="15" customFormat="1">
      <c r="A309" s="15"/>
      <c r="B309" s="266"/>
      <c r="C309" s="267"/>
      <c r="D309" s="232" t="s">
        <v>160</v>
      </c>
      <c r="E309" s="268" t="s">
        <v>1</v>
      </c>
      <c r="F309" s="269" t="s">
        <v>219</v>
      </c>
      <c r="G309" s="267"/>
      <c r="H309" s="270">
        <v>64.185000000000002</v>
      </c>
      <c r="I309" s="271"/>
      <c r="J309" s="267"/>
      <c r="K309" s="267"/>
      <c r="L309" s="272"/>
      <c r="M309" s="273"/>
      <c r="N309" s="274"/>
      <c r="O309" s="274"/>
      <c r="P309" s="274"/>
      <c r="Q309" s="274"/>
      <c r="R309" s="274"/>
      <c r="S309" s="274"/>
      <c r="T309" s="27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6" t="s">
        <v>160</v>
      </c>
      <c r="AU309" s="276" t="s">
        <v>86</v>
      </c>
      <c r="AV309" s="15" t="s">
        <v>152</v>
      </c>
      <c r="AW309" s="15" t="s">
        <v>31</v>
      </c>
      <c r="AX309" s="15" t="s">
        <v>83</v>
      </c>
      <c r="AY309" s="276" t="s">
        <v>129</v>
      </c>
    </row>
    <row r="310" s="2" customFormat="1" ht="33" customHeight="1">
      <c r="A310" s="39"/>
      <c r="B310" s="40"/>
      <c r="C310" s="219" t="s">
        <v>504</v>
      </c>
      <c r="D310" s="219" t="s">
        <v>132</v>
      </c>
      <c r="E310" s="220" t="s">
        <v>505</v>
      </c>
      <c r="F310" s="221" t="s">
        <v>506</v>
      </c>
      <c r="G310" s="222" t="s">
        <v>300</v>
      </c>
      <c r="H310" s="223">
        <v>38.390000000000001</v>
      </c>
      <c r="I310" s="224"/>
      <c r="J310" s="225">
        <f>ROUND(I310*H310,2)</f>
        <v>0</v>
      </c>
      <c r="K310" s="221" t="s">
        <v>136</v>
      </c>
      <c r="L310" s="45"/>
      <c r="M310" s="226" t="s">
        <v>1</v>
      </c>
      <c r="N310" s="227" t="s">
        <v>40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152</v>
      </c>
      <c r="AT310" s="230" t="s">
        <v>132</v>
      </c>
      <c r="AU310" s="230" t="s">
        <v>86</v>
      </c>
      <c r="AY310" s="18" t="s">
        <v>129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83</v>
      </c>
      <c r="BK310" s="231">
        <f>ROUND(I310*H310,2)</f>
        <v>0</v>
      </c>
      <c r="BL310" s="18" t="s">
        <v>152</v>
      </c>
      <c r="BM310" s="230" t="s">
        <v>507</v>
      </c>
    </row>
    <row r="311" s="2" customFormat="1">
      <c r="A311" s="39"/>
      <c r="B311" s="40"/>
      <c r="C311" s="41"/>
      <c r="D311" s="232" t="s">
        <v>139</v>
      </c>
      <c r="E311" s="41"/>
      <c r="F311" s="233" t="s">
        <v>508</v>
      </c>
      <c r="G311" s="41"/>
      <c r="H311" s="41"/>
      <c r="I311" s="234"/>
      <c r="J311" s="41"/>
      <c r="K311" s="41"/>
      <c r="L311" s="45"/>
      <c r="M311" s="235"/>
      <c r="N311" s="23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139</v>
      </c>
      <c r="AU311" s="18" t="s">
        <v>86</v>
      </c>
    </row>
    <row r="312" s="13" customFormat="1">
      <c r="A312" s="13"/>
      <c r="B312" s="237"/>
      <c r="C312" s="238"/>
      <c r="D312" s="232" t="s">
        <v>160</v>
      </c>
      <c r="E312" s="239" t="s">
        <v>1</v>
      </c>
      <c r="F312" s="240" t="s">
        <v>466</v>
      </c>
      <c r="G312" s="238"/>
      <c r="H312" s="241">
        <v>38.390000000000001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160</v>
      </c>
      <c r="AU312" s="247" t="s">
        <v>86</v>
      </c>
      <c r="AV312" s="13" t="s">
        <v>86</v>
      </c>
      <c r="AW312" s="13" t="s">
        <v>31</v>
      </c>
      <c r="AX312" s="13" t="s">
        <v>83</v>
      </c>
      <c r="AY312" s="247" t="s">
        <v>129</v>
      </c>
    </row>
    <row r="313" s="2" customFormat="1">
      <c r="A313" s="39"/>
      <c r="B313" s="40"/>
      <c r="C313" s="219" t="s">
        <v>509</v>
      </c>
      <c r="D313" s="219" t="s">
        <v>132</v>
      </c>
      <c r="E313" s="220" t="s">
        <v>510</v>
      </c>
      <c r="F313" s="221" t="s">
        <v>511</v>
      </c>
      <c r="G313" s="222" t="s">
        <v>300</v>
      </c>
      <c r="H313" s="223">
        <v>42.700000000000003</v>
      </c>
      <c r="I313" s="224"/>
      <c r="J313" s="225">
        <f>ROUND(I313*H313,2)</f>
        <v>0</v>
      </c>
      <c r="K313" s="221" t="s">
        <v>136</v>
      </c>
      <c r="L313" s="45"/>
      <c r="M313" s="226" t="s">
        <v>1</v>
      </c>
      <c r="N313" s="227" t="s">
        <v>40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152</v>
      </c>
      <c r="AT313" s="230" t="s">
        <v>132</v>
      </c>
      <c r="AU313" s="230" t="s">
        <v>86</v>
      </c>
      <c r="AY313" s="18" t="s">
        <v>129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83</v>
      </c>
      <c r="BK313" s="231">
        <f>ROUND(I313*H313,2)</f>
        <v>0</v>
      </c>
      <c r="BL313" s="18" t="s">
        <v>152</v>
      </c>
      <c r="BM313" s="230" t="s">
        <v>512</v>
      </c>
    </row>
    <row r="314" s="2" customFormat="1">
      <c r="A314" s="39"/>
      <c r="B314" s="40"/>
      <c r="C314" s="41"/>
      <c r="D314" s="232" t="s">
        <v>139</v>
      </c>
      <c r="E314" s="41"/>
      <c r="F314" s="233" t="s">
        <v>302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139</v>
      </c>
      <c r="AU314" s="18" t="s">
        <v>86</v>
      </c>
    </row>
    <row r="315" s="13" customFormat="1">
      <c r="A315" s="13"/>
      <c r="B315" s="237"/>
      <c r="C315" s="238"/>
      <c r="D315" s="232" t="s">
        <v>160</v>
      </c>
      <c r="E315" s="239" t="s">
        <v>1</v>
      </c>
      <c r="F315" s="240" t="s">
        <v>513</v>
      </c>
      <c r="G315" s="238"/>
      <c r="H315" s="241">
        <v>42.700000000000003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160</v>
      </c>
      <c r="AU315" s="247" t="s">
        <v>86</v>
      </c>
      <c r="AV315" s="13" t="s">
        <v>86</v>
      </c>
      <c r="AW315" s="13" t="s">
        <v>31</v>
      </c>
      <c r="AX315" s="13" t="s">
        <v>83</v>
      </c>
      <c r="AY315" s="247" t="s">
        <v>129</v>
      </c>
    </row>
    <row r="316" s="12" customFormat="1" ht="22.8" customHeight="1">
      <c r="A316" s="12"/>
      <c r="B316" s="203"/>
      <c r="C316" s="204"/>
      <c r="D316" s="205" t="s">
        <v>74</v>
      </c>
      <c r="E316" s="217" t="s">
        <v>514</v>
      </c>
      <c r="F316" s="217" t="s">
        <v>515</v>
      </c>
      <c r="G316" s="204"/>
      <c r="H316" s="204"/>
      <c r="I316" s="207"/>
      <c r="J316" s="218">
        <f>BK316</f>
        <v>0</v>
      </c>
      <c r="K316" s="204"/>
      <c r="L316" s="209"/>
      <c r="M316" s="210"/>
      <c r="N316" s="211"/>
      <c r="O316" s="211"/>
      <c r="P316" s="212">
        <f>SUM(P317:P318)</f>
        <v>0</v>
      </c>
      <c r="Q316" s="211"/>
      <c r="R316" s="212">
        <f>SUM(R317:R318)</f>
        <v>0</v>
      </c>
      <c r="S316" s="211"/>
      <c r="T316" s="213">
        <f>SUM(T317:T318)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83</v>
      </c>
      <c r="AT316" s="215" t="s">
        <v>74</v>
      </c>
      <c r="AU316" s="215" t="s">
        <v>83</v>
      </c>
      <c r="AY316" s="214" t="s">
        <v>129</v>
      </c>
      <c r="BK316" s="216">
        <f>SUM(BK317:BK318)</f>
        <v>0</v>
      </c>
    </row>
    <row r="317" s="2" customFormat="1">
      <c r="A317" s="39"/>
      <c r="B317" s="40"/>
      <c r="C317" s="219" t="s">
        <v>516</v>
      </c>
      <c r="D317" s="219" t="s">
        <v>132</v>
      </c>
      <c r="E317" s="220" t="s">
        <v>517</v>
      </c>
      <c r="F317" s="221" t="s">
        <v>518</v>
      </c>
      <c r="G317" s="222" t="s">
        <v>300</v>
      </c>
      <c r="H317" s="223">
        <v>83.311000000000007</v>
      </c>
      <c r="I317" s="224"/>
      <c r="J317" s="225">
        <f>ROUND(I317*H317,2)</f>
        <v>0</v>
      </c>
      <c r="K317" s="221" t="s">
        <v>136</v>
      </c>
      <c r="L317" s="45"/>
      <c r="M317" s="226" t="s">
        <v>1</v>
      </c>
      <c r="N317" s="227" t="s">
        <v>40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152</v>
      </c>
      <c r="AT317" s="230" t="s">
        <v>132</v>
      </c>
      <c r="AU317" s="230" t="s">
        <v>86</v>
      </c>
      <c r="AY317" s="18" t="s">
        <v>129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83</v>
      </c>
      <c r="BK317" s="231">
        <f>ROUND(I317*H317,2)</f>
        <v>0</v>
      </c>
      <c r="BL317" s="18" t="s">
        <v>152</v>
      </c>
      <c r="BM317" s="230" t="s">
        <v>519</v>
      </c>
    </row>
    <row r="318" s="2" customFormat="1">
      <c r="A318" s="39"/>
      <c r="B318" s="40"/>
      <c r="C318" s="41"/>
      <c r="D318" s="232" t="s">
        <v>139</v>
      </c>
      <c r="E318" s="41"/>
      <c r="F318" s="233" t="s">
        <v>520</v>
      </c>
      <c r="G318" s="41"/>
      <c r="H318" s="41"/>
      <c r="I318" s="234"/>
      <c r="J318" s="41"/>
      <c r="K318" s="41"/>
      <c r="L318" s="45"/>
      <c r="M318" s="248"/>
      <c r="N318" s="249"/>
      <c r="O318" s="250"/>
      <c r="P318" s="250"/>
      <c r="Q318" s="250"/>
      <c r="R318" s="250"/>
      <c r="S318" s="250"/>
      <c r="T318" s="251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139</v>
      </c>
      <c r="AU318" s="18" t="s">
        <v>86</v>
      </c>
    </row>
    <row r="319" s="2" customFormat="1" ht="6.96" customHeight="1">
      <c r="A319" s="39"/>
      <c r="B319" s="67"/>
      <c r="C319" s="68"/>
      <c r="D319" s="68"/>
      <c r="E319" s="68"/>
      <c r="F319" s="68"/>
      <c r="G319" s="68"/>
      <c r="H319" s="68"/>
      <c r="I319" s="68"/>
      <c r="J319" s="68"/>
      <c r="K319" s="68"/>
      <c r="L319" s="45"/>
      <c r="M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</row>
  </sheetData>
  <sheetProtection sheet="1" autoFilter="0" formatColumns="0" formatRows="0" objects="1" scenarios="1" spinCount="100000" saltValue="HdCscQdE7pXNK9WlEqUHwtRlUZz+oiAMIUHMQdHFWQt5pYQlWTao1+mI3Hv1I1NOTvJC+ln/0lhFjY8QS0ZDdg==" hashValue="OQHNbSTD4HZFm+9EX+7nCa6+qFGtJbqk8076NFnD3B0HoAFK5n8aULXDaaXGjT9GWgr322LR1uCxSFad84mNNA==" algorithmName="SHA-512" password="CC35"/>
  <autoFilter ref="C123:K31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CHODNÍKU VE LHOTĚ PODÉL SIL.III/03323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521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ROUND((SUM(BE123:BE273)),  2)</f>
        <v>0</v>
      </c>
      <c r="G33" s="39"/>
      <c r="H33" s="39"/>
      <c r="I33" s="156">
        <v>0.20999999999999999</v>
      </c>
      <c r="J33" s="155">
        <f>ROUND(((SUM(BE123:BE273))*I33),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ROUND((SUM(BF123:BF273)),  2)</f>
        <v>0</v>
      </c>
      <c r="G34" s="39"/>
      <c r="H34" s="39"/>
      <c r="I34" s="156">
        <v>0.14999999999999999</v>
      </c>
      <c r="J34" s="155">
        <f>ROUND(((SUM(BF123:BF273))*I34),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ROUND((SUM(BG123:BG273)),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ROUND((SUM(BH123:BH273)),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ROUND((SUM(BI123:BI273)),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CHODNÍKU VE LHOTĚ PODÉL SIL.III/03323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101.2 - CHODNÍK- Způsobilé výdaje na vedlejší aktivity projektu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Lhota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Sýkorová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180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181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183</v>
      </c>
      <c r="E99" s="189"/>
      <c r="F99" s="189"/>
      <c r="G99" s="189"/>
      <c r="H99" s="189"/>
      <c r="I99" s="189"/>
      <c r="J99" s="190">
        <f>J175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184</v>
      </c>
      <c r="E100" s="189"/>
      <c r="F100" s="189"/>
      <c r="G100" s="189"/>
      <c r="H100" s="189"/>
      <c r="I100" s="189"/>
      <c r="J100" s="190">
        <f>J192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185</v>
      </c>
      <c r="E101" s="189"/>
      <c r="F101" s="189"/>
      <c r="G101" s="189"/>
      <c r="H101" s="189"/>
      <c r="I101" s="189"/>
      <c r="J101" s="190">
        <f>J199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186</v>
      </c>
      <c r="E102" s="189"/>
      <c r="F102" s="189"/>
      <c r="G102" s="189"/>
      <c r="H102" s="189"/>
      <c r="I102" s="189"/>
      <c r="J102" s="190">
        <f>J235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187</v>
      </c>
      <c r="E103" s="189"/>
      <c r="F103" s="189"/>
      <c r="G103" s="189"/>
      <c r="H103" s="189"/>
      <c r="I103" s="189"/>
      <c r="J103" s="190">
        <f>J271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REKONSTRUKCE CHODNÍKU VE LHOTĚ PODÉL SIL.III/03323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100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30" customHeight="1">
      <c r="A115" s="39"/>
      <c r="B115" s="40"/>
      <c r="C115" s="41"/>
      <c r="D115" s="41"/>
      <c r="E115" s="77" t="str">
        <f>E9</f>
        <v>SO 101.2 - CHODNÍK- Způsobilé výdaje na vedlejší aktivity projektu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Lhota</v>
      </c>
      <c r="G117" s="41"/>
      <c r="H117" s="41"/>
      <c r="I117" s="33" t="s">
        <v>22</v>
      </c>
      <c r="J117" s="80" t="str">
        <f>IF(J12="","",J12)</f>
        <v>27. 1. 2020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30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32</v>
      </c>
      <c r="J120" s="37" t="str">
        <f>E24</f>
        <v>Sýkorová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114</v>
      </c>
      <c r="D122" s="195" t="s">
        <v>60</v>
      </c>
      <c r="E122" s="195" t="s">
        <v>56</v>
      </c>
      <c r="F122" s="195" t="s">
        <v>57</v>
      </c>
      <c r="G122" s="195" t="s">
        <v>115</v>
      </c>
      <c r="H122" s="195" t="s">
        <v>116</v>
      </c>
      <c r="I122" s="195" t="s">
        <v>117</v>
      </c>
      <c r="J122" s="195" t="s">
        <v>106</v>
      </c>
      <c r="K122" s="196" t="s">
        <v>118</v>
      </c>
      <c r="L122" s="197"/>
      <c r="M122" s="101" t="s">
        <v>1</v>
      </c>
      <c r="N122" s="102" t="s">
        <v>39</v>
      </c>
      <c r="O122" s="102" t="s">
        <v>119</v>
      </c>
      <c r="P122" s="102" t="s">
        <v>120</v>
      </c>
      <c r="Q122" s="102" t="s">
        <v>121</v>
      </c>
      <c r="R122" s="102" t="s">
        <v>122</v>
      </c>
      <c r="S122" s="102" t="s">
        <v>123</v>
      </c>
      <c r="T122" s="103" t="s">
        <v>124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125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55.443620750000001</v>
      </c>
      <c r="S123" s="105"/>
      <c r="T123" s="201">
        <f>T124</f>
        <v>74.79679999999999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74</v>
      </c>
      <c r="AU123" s="18" t="s">
        <v>108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74</v>
      </c>
      <c r="E124" s="206" t="s">
        <v>188</v>
      </c>
      <c r="F124" s="206" t="s">
        <v>189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P125+P175+P192+P199+P235+P271</f>
        <v>0</v>
      </c>
      <c r="Q124" s="211"/>
      <c r="R124" s="212">
        <f>R125+R175+R192+R199+R235+R271</f>
        <v>55.443620750000001</v>
      </c>
      <c r="S124" s="211"/>
      <c r="T124" s="213">
        <f>T125+T175+T192+T199+T235+T271</f>
        <v>74.79679999999999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83</v>
      </c>
      <c r="AT124" s="215" t="s">
        <v>74</v>
      </c>
      <c r="AU124" s="215" t="s">
        <v>75</v>
      </c>
      <c r="AY124" s="214" t="s">
        <v>129</v>
      </c>
      <c r="BK124" s="216">
        <f>BK125+BK175+BK192+BK199+BK235+BK271</f>
        <v>0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83</v>
      </c>
      <c r="F125" s="217" t="s">
        <v>190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SUM(P126:P174)</f>
        <v>0</v>
      </c>
      <c r="Q125" s="211"/>
      <c r="R125" s="212">
        <f>SUM(R126:R174)</f>
        <v>0.92592400000000008</v>
      </c>
      <c r="S125" s="211"/>
      <c r="T125" s="213">
        <f>SUM(T126:T174)</f>
        <v>74.79679999999999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74</v>
      </c>
      <c r="AU125" s="215" t="s">
        <v>83</v>
      </c>
      <c r="AY125" s="214" t="s">
        <v>129</v>
      </c>
      <c r="BK125" s="216">
        <f>SUM(BK126:BK174)</f>
        <v>0</v>
      </c>
    </row>
    <row r="126" s="2" customFormat="1">
      <c r="A126" s="39"/>
      <c r="B126" s="40"/>
      <c r="C126" s="219" t="s">
        <v>83</v>
      </c>
      <c r="D126" s="219" t="s">
        <v>132</v>
      </c>
      <c r="E126" s="220" t="s">
        <v>220</v>
      </c>
      <c r="F126" s="221" t="s">
        <v>221</v>
      </c>
      <c r="G126" s="222" t="s">
        <v>193</v>
      </c>
      <c r="H126" s="223">
        <v>80.25</v>
      </c>
      <c r="I126" s="224"/>
      <c r="J126" s="225">
        <f>ROUND(I126*H126,2)</f>
        <v>0</v>
      </c>
      <c r="K126" s="221" t="s">
        <v>136</v>
      </c>
      <c r="L126" s="45"/>
      <c r="M126" s="226" t="s">
        <v>1</v>
      </c>
      <c r="N126" s="227" t="s">
        <v>40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0.17000000000000001</v>
      </c>
      <c r="T126" s="229">
        <f>S126*H126</f>
        <v>13.642500000000002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152</v>
      </c>
      <c r="AT126" s="230" t="s">
        <v>132</v>
      </c>
      <c r="AU126" s="230" t="s">
        <v>86</v>
      </c>
      <c r="AY126" s="18" t="s">
        <v>129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83</v>
      </c>
      <c r="BK126" s="231">
        <f>ROUND(I126*H126,2)</f>
        <v>0</v>
      </c>
      <c r="BL126" s="18" t="s">
        <v>152</v>
      </c>
      <c r="BM126" s="230" t="s">
        <v>222</v>
      </c>
    </row>
    <row r="127" s="2" customFormat="1">
      <c r="A127" s="39"/>
      <c r="B127" s="40"/>
      <c r="C127" s="41"/>
      <c r="D127" s="232" t="s">
        <v>139</v>
      </c>
      <c r="E127" s="41"/>
      <c r="F127" s="233" t="s">
        <v>223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86</v>
      </c>
    </row>
    <row r="128" s="13" customFormat="1">
      <c r="A128" s="13"/>
      <c r="B128" s="237"/>
      <c r="C128" s="238"/>
      <c r="D128" s="232" t="s">
        <v>160</v>
      </c>
      <c r="E128" s="239" t="s">
        <v>1</v>
      </c>
      <c r="F128" s="240" t="s">
        <v>522</v>
      </c>
      <c r="G128" s="238"/>
      <c r="H128" s="241">
        <v>80.25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160</v>
      </c>
      <c r="AU128" s="247" t="s">
        <v>86</v>
      </c>
      <c r="AV128" s="13" t="s">
        <v>86</v>
      </c>
      <c r="AW128" s="13" t="s">
        <v>31</v>
      </c>
      <c r="AX128" s="13" t="s">
        <v>75</v>
      </c>
      <c r="AY128" s="247" t="s">
        <v>129</v>
      </c>
    </row>
    <row r="129" s="15" customFormat="1">
      <c r="A129" s="15"/>
      <c r="B129" s="266"/>
      <c r="C129" s="267"/>
      <c r="D129" s="232" t="s">
        <v>160</v>
      </c>
      <c r="E129" s="268" t="s">
        <v>1</v>
      </c>
      <c r="F129" s="269" t="s">
        <v>219</v>
      </c>
      <c r="G129" s="267"/>
      <c r="H129" s="270">
        <v>80.25</v>
      </c>
      <c r="I129" s="271"/>
      <c r="J129" s="267"/>
      <c r="K129" s="267"/>
      <c r="L129" s="272"/>
      <c r="M129" s="273"/>
      <c r="N129" s="274"/>
      <c r="O129" s="274"/>
      <c r="P129" s="274"/>
      <c r="Q129" s="274"/>
      <c r="R129" s="274"/>
      <c r="S129" s="274"/>
      <c r="T129" s="27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6" t="s">
        <v>160</v>
      </c>
      <c r="AU129" s="276" t="s">
        <v>86</v>
      </c>
      <c r="AV129" s="15" t="s">
        <v>152</v>
      </c>
      <c r="AW129" s="15" t="s">
        <v>31</v>
      </c>
      <c r="AX129" s="15" t="s">
        <v>83</v>
      </c>
      <c r="AY129" s="276" t="s">
        <v>129</v>
      </c>
    </row>
    <row r="130" s="2" customFormat="1">
      <c r="A130" s="39"/>
      <c r="B130" s="40"/>
      <c r="C130" s="219" t="s">
        <v>86</v>
      </c>
      <c r="D130" s="219" t="s">
        <v>132</v>
      </c>
      <c r="E130" s="220" t="s">
        <v>523</v>
      </c>
      <c r="F130" s="221" t="s">
        <v>524</v>
      </c>
      <c r="G130" s="222" t="s">
        <v>193</v>
      </c>
      <c r="H130" s="223">
        <v>85.599999999999994</v>
      </c>
      <c r="I130" s="224"/>
      <c r="J130" s="225">
        <f>ROUND(I130*H130,2)</f>
        <v>0</v>
      </c>
      <c r="K130" s="221" t="s">
        <v>136</v>
      </c>
      <c r="L130" s="45"/>
      <c r="M130" s="226" t="s">
        <v>1</v>
      </c>
      <c r="N130" s="227" t="s">
        <v>40</v>
      </c>
      <c r="O130" s="92"/>
      <c r="P130" s="228">
        <f>O130*H130</f>
        <v>0</v>
      </c>
      <c r="Q130" s="228">
        <v>4.0000000000000003E-05</v>
      </c>
      <c r="R130" s="228">
        <f>Q130*H130</f>
        <v>0.003424</v>
      </c>
      <c r="S130" s="228">
        <v>0.128</v>
      </c>
      <c r="T130" s="229">
        <f>S130*H130</f>
        <v>10.956799999999999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152</v>
      </c>
      <c r="AT130" s="230" t="s">
        <v>132</v>
      </c>
      <c r="AU130" s="230" t="s">
        <v>86</v>
      </c>
      <c r="AY130" s="18" t="s">
        <v>129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83</v>
      </c>
      <c r="BK130" s="231">
        <f>ROUND(I130*H130,2)</f>
        <v>0</v>
      </c>
      <c r="BL130" s="18" t="s">
        <v>152</v>
      </c>
      <c r="BM130" s="230" t="s">
        <v>525</v>
      </c>
    </row>
    <row r="131" s="2" customFormat="1">
      <c r="A131" s="39"/>
      <c r="B131" s="40"/>
      <c r="C131" s="41"/>
      <c r="D131" s="232" t="s">
        <v>139</v>
      </c>
      <c r="E131" s="41"/>
      <c r="F131" s="233" t="s">
        <v>526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86</v>
      </c>
    </row>
    <row r="132" s="13" customFormat="1">
      <c r="A132" s="13"/>
      <c r="B132" s="237"/>
      <c r="C132" s="238"/>
      <c r="D132" s="232" t="s">
        <v>160</v>
      </c>
      <c r="E132" s="239" t="s">
        <v>1</v>
      </c>
      <c r="F132" s="240" t="s">
        <v>527</v>
      </c>
      <c r="G132" s="238"/>
      <c r="H132" s="241">
        <v>85.599999999999994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160</v>
      </c>
      <c r="AU132" s="247" t="s">
        <v>86</v>
      </c>
      <c r="AV132" s="13" t="s">
        <v>86</v>
      </c>
      <c r="AW132" s="13" t="s">
        <v>31</v>
      </c>
      <c r="AX132" s="13" t="s">
        <v>83</v>
      </c>
      <c r="AY132" s="247" t="s">
        <v>129</v>
      </c>
    </row>
    <row r="133" s="2" customFormat="1" ht="16.5" customHeight="1">
      <c r="A133" s="39"/>
      <c r="B133" s="40"/>
      <c r="C133" s="219" t="s">
        <v>145</v>
      </c>
      <c r="D133" s="219" t="s">
        <v>132</v>
      </c>
      <c r="E133" s="220" t="s">
        <v>226</v>
      </c>
      <c r="F133" s="221" t="s">
        <v>227</v>
      </c>
      <c r="G133" s="222" t="s">
        <v>228</v>
      </c>
      <c r="H133" s="223">
        <v>107</v>
      </c>
      <c r="I133" s="224"/>
      <c r="J133" s="225">
        <f>ROUND(I133*H133,2)</f>
        <v>0</v>
      </c>
      <c r="K133" s="221" t="s">
        <v>136</v>
      </c>
      <c r="L133" s="45"/>
      <c r="M133" s="226" t="s">
        <v>1</v>
      </c>
      <c r="N133" s="227" t="s">
        <v>40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0.28999999999999998</v>
      </c>
      <c r="T133" s="229">
        <f>S133*H133</f>
        <v>31.029999999999998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152</v>
      </c>
      <c r="AT133" s="230" t="s">
        <v>132</v>
      </c>
      <c r="AU133" s="230" t="s">
        <v>86</v>
      </c>
      <c r="AY133" s="18" t="s">
        <v>129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152</v>
      </c>
      <c r="BM133" s="230" t="s">
        <v>229</v>
      </c>
    </row>
    <row r="134" s="2" customFormat="1">
      <c r="A134" s="39"/>
      <c r="B134" s="40"/>
      <c r="C134" s="41"/>
      <c r="D134" s="232" t="s">
        <v>139</v>
      </c>
      <c r="E134" s="41"/>
      <c r="F134" s="233" t="s">
        <v>230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86</v>
      </c>
    </row>
    <row r="135" s="13" customFormat="1">
      <c r="A135" s="13"/>
      <c r="B135" s="237"/>
      <c r="C135" s="238"/>
      <c r="D135" s="232" t="s">
        <v>160</v>
      </c>
      <c r="E135" s="239" t="s">
        <v>1</v>
      </c>
      <c r="F135" s="240" t="s">
        <v>528</v>
      </c>
      <c r="G135" s="238"/>
      <c r="H135" s="241">
        <v>107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160</v>
      </c>
      <c r="AU135" s="247" t="s">
        <v>86</v>
      </c>
      <c r="AV135" s="13" t="s">
        <v>86</v>
      </c>
      <c r="AW135" s="13" t="s">
        <v>31</v>
      </c>
      <c r="AX135" s="13" t="s">
        <v>75</v>
      </c>
      <c r="AY135" s="247" t="s">
        <v>129</v>
      </c>
    </row>
    <row r="136" s="15" customFormat="1">
      <c r="A136" s="15"/>
      <c r="B136" s="266"/>
      <c r="C136" s="267"/>
      <c r="D136" s="232" t="s">
        <v>160</v>
      </c>
      <c r="E136" s="268" t="s">
        <v>1</v>
      </c>
      <c r="F136" s="269" t="s">
        <v>219</v>
      </c>
      <c r="G136" s="267"/>
      <c r="H136" s="270">
        <v>107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6" t="s">
        <v>160</v>
      </c>
      <c r="AU136" s="276" t="s">
        <v>86</v>
      </c>
      <c r="AV136" s="15" t="s">
        <v>152</v>
      </c>
      <c r="AW136" s="15" t="s">
        <v>31</v>
      </c>
      <c r="AX136" s="15" t="s">
        <v>83</v>
      </c>
      <c r="AY136" s="276" t="s">
        <v>129</v>
      </c>
    </row>
    <row r="137" s="2" customFormat="1" ht="16.5" customHeight="1">
      <c r="A137" s="39"/>
      <c r="B137" s="40"/>
      <c r="C137" s="219" t="s">
        <v>152</v>
      </c>
      <c r="D137" s="219" t="s">
        <v>132</v>
      </c>
      <c r="E137" s="220" t="s">
        <v>233</v>
      </c>
      <c r="F137" s="221" t="s">
        <v>234</v>
      </c>
      <c r="G137" s="222" t="s">
        <v>228</v>
      </c>
      <c r="H137" s="223">
        <v>93.5</v>
      </c>
      <c r="I137" s="224"/>
      <c r="J137" s="225">
        <f>ROUND(I137*H137,2)</f>
        <v>0</v>
      </c>
      <c r="K137" s="221" t="s">
        <v>136</v>
      </c>
      <c r="L137" s="45"/>
      <c r="M137" s="226" t="s">
        <v>1</v>
      </c>
      <c r="N137" s="227" t="s">
        <v>40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0.20499999999999999</v>
      </c>
      <c r="T137" s="229">
        <f>S137*H137</f>
        <v>19.1675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132</v>
      </c>
      <c r="AU137" s="230" t="s">
        <v>86</v>
      </c>
      <c r="AY137" s="18" t="s">
        <v>129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83</v>
      </c>
      <c r="BK137" s="231">
        <f>ROUND(I137*H137,2)</f>
        <v>0</v>
      </c>
      <c r="BL137" s="18" t="s">
        <v>152</v>
      </c>
      <c r="BM137" s="230" t="s">
        <v>235</v>
      </c>
    </row>
    <row r="138" s="2" customFormat="1">
      <c r="A138" s="39"/>
      <c r="B138" s="40"/>
      <c r="C138" s="41"/>
      <c r="D138" s="232" t="s">
        <v>139</v>
      </c>
      <c r="E138" s="41"/>
      <c r="F138" s="233" t="s">
        <v>236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139</v>
      </c>
      <c r="AU138" s="18" t="s">
        <v>86</v>
      </c>
    </row>
    <row r="139" s="13" customFormat="1">
      <c r="A139" s="13"/>
      <c r="B139" s="237"/>
      <c r="C139" s="238"/>
      <c r="D139" s="232" t="s">
        <v>160</v>
      </c>
      <c r="E139" s="239" t="s">
        <v>1</v>
      </c>
      <c r="F139" s="240" t="s">
        <v>529</v>
      </c>
      <c r="G139" s="238"/>
      <c r="H139" s="241">
        <v>93.5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160</v>
      </c>
      <c r="AU139" s="247" t="s">
        <v>86</v>
      </c>
      <c r="AV139" s="13" t="s">
        <v>86</v>
      </c>
      <c r="AW139" s="13" t="s">
        <v>31</v>
      </c>
      <c r="AX139" s="13" t="s">
        <v>75</v>
      </c>
      <c r="AY139" s="247" t="s">
        <v>129</v>
      </c>
    </row>
    <row r="140" s="15" customFormat="1">
      <c r="A140" s="15"/>
      <c r="B140" s="266"/>
      <c r="C140" s="267"/>
      <c r="D140" s="232" t="s">
        <v>160</v>
      </c>
      <c r="E140" s="268" t="s">
        <v>1</v>
      </c>
      <c r="F140" s="269" t="s">
        <v>219</v>
      </c>
      <c r="G140" s="267"/>
      <c r="H140" s="270">
        <v>93.5</v>
      </c>
      <c r="I140" s="271"/>
      <c r="J140" s="267"/>
      <c r="K140" s="267"/>
      <c r="L140" s="272"/>
      <c r="M140" s="273"/>
      <c r="N140" s="274"/>
      <c r="O140" s="274"/>
      <c r="P140" s="274"/>
      <c r="Q140" s="274"/>
      <c r="R140" s="274"/>
      <c r="S140" s="274"/>
      <c r="T140" s="27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6" t="s">
        <v>160</v>
      </c>
      <c r="AU140" s="276" t="s">
        <v>86</v>
      </c>
      <c r="AV140" s="15" t="s">
        <v>152</v>
      </c>
      <c r="AW140" s="15" t="s">
        <v>31</v>
      </c>
      <c r="AX140" s="15" t="s">
        <v>83</v>
      </c>
      <c r="AY140" s="276" t="s">
        <v>129</v>
      </c>
    </row>
    <row r="141" s="2" customFormat="1">
      <c r="A141" s="39"/>
      <c r="B141" s="40"/>
      <c r="C141" s="219" t="s">
        <v>128</v>
      </c>
      <c r="D141" s="219" t="s">
        <v>132</v>
      </c>
      <c r="E141" s="220" t="s">
        <v>530</v>
      </c>
      <c r="F141" s="221" t="s">
        <v>531</v>
      </c>
      <c r="G141" s="222" t="s">
        <v>228</v>
      </c>
      <c r="H141" s="223">
        <v>25</v>
      </c>
      <c r="I141" s="224"/>
      <c r="J141" s="225">
        <f>ROUND(I141*H141,2)</f>
        <v>0</v>
      </c>
      <c r="K141" s="221" t="s">
        <v>136</v>
      </c>
      <c r="L141" s="45"/>
      <c r="M141" s="226" t="s">
        <v>1</v>
      </c>
      <c r="N141" s="227" t="s">
        <v>40</v>
      </c>
      <c r="O141" s="92"/>
      <c r="P141" s="228">
        <f>O141*H141</f>
        <v>0</v>
      </c>
      <c r="Q141" s="228">
        <v>0.036900000000000002</v>
      </c>
      <c r="R141" s="228">
        <f>Q141*H141</f>
        <v>0.9225000000000001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152</v>
      </c>
      <c r="AT141" s="230" t="s">
        <v>132</v>
      </c>
      <c r="AU141" s="230" t="s">
        <v>86</v>
      </c>
      <c r="AY141" s="18" t="s">
        <v>129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152</v>
      </c>
      <c r="BM141" s="230" t="s">
        <v>532</v>
      </c>
    </row>
    <row r="142" s="2" customFormat="1">
      <c r="A142" s="39"/>
      <c r="B142" s="40"/>
      <c r="C142" s="41"/>
      <c r="D142" s="232" t="s">
        <v>139</v>
      </c>
      <c r="E142" s="41"/>
      <c r="F142" s="233" t="s">
        <v>533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139</v>
      </c>
      <c r="AU142" s="18" t="s">
        <v>86</v>
      </c>
    </row>
    <row r="143" s="13" customFormat="1">
      <c r="A143" s="13"/>
      <c r="B143" s="237"/>
      <c r="C143" s="238"/>
      <c r="D143" s="232" t="s">
        <v>160</v>
      </c>
      <c r="E143" s="239" t="s">
        <v>1</v>
      </c>
      <c r="F143" s="240" t="s">
        <v>534</v>
      </c>
      <c r="G143" s="238"/>
      <c r="H143" s="241">
        <v>25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160</v>
      </c>
      <c r="AU143" s="247" t="s">
        <v>86</v>
      </c>
      <c r="AV143" s="13" t="s">
        <v>86</v>
      </c>
      <c r="AW143" s="13" t="s">
        <v>31</v>
      </c>
      <c r="AX143" s="13" t="s">
        <v>83</v>
      </c>
      <c r="AY143" s="247" t="s">
        <v>129</v>
      </c>
    </row>
    <row r="144" s="2" customFormat="1">
      <c r="A144" s="39"/>
      <c r="B144" s="40"/>
      <c r="C144" s="219" t="s">
        <v>164</v>
      </c>
      <c r="D144" s="219" t="s">
        <v>132</v>
      </c>
      <c r="E144" s="220" t="s">
        <v>535</v>
      </c>
      <c r="F144" s="221" t="s">
        <v>536</v>
      </c>
      <c r="G144" s="222" t="s">
        <v>241</v>
      </c>
      <c r="H144" s="223">
        <v>19.260000000000002</v>
      </c>
      <c r="I144" s="224"/>
      <c r="J144" s="225">
        <f>ROUND(I144*H144,2)</f>
        <v>0</v>
      </c>
      <c r="K144" s="221" t="s">
        <v>136</v>
      </c>
      <c r="L144" s="45"/>
      <c r="M144" s="226" t="s">
        <v>1</v>
      </c>
      <c r="N144" s="227" t="s">
        <v>40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132</v>
      </c>
      <c r="AU144" s="230" t="s">
        <v>86</v>
      </c>
      <c r="AY144" s="18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152</v>
      </c>
      <c r="BM144" s="230" t="s">
        <v>537</v>
      </c>
    </row>
    <row r="145" s="2" customFormat="1">
      <c r="A145" s="39"/>
      <c r="B145" s="40"/>
      <c r="C145" s="41"/>
      <c r="D145" s="232" t="s">
        <v>139</v>
      </c>
      <c r="E145" s="41"/>
      <c r="F145" s="233" t="s">
        <v>538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139</v>
      </c>
      <c r="AU145" s="18" t="s">
        <v>86</v>
      </c>
    </row>
    <row r="146" s="13" customFormat="1">
      <c r="A146" s="13"/>
      <c r="B146" s="237"/>
      <c r="C146" s="238"/>
      <c r="D146" s="232" t="s">
        <v>160</v>
      </c>
      <c r="E146" s="239" t="s">
        <v>1</v>
      </c>
      <c r="F146" s="240" t="s">
        <v>539</v>
      </c>
      <c r="G146" s="238"/>
      <c r="H146" s="241">
        <v>9.6300000000000008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160</v>
      </c>
      <c r="AU146" s="247" t="s">
        <v>86</v>
      </c>
      <c r="AV146" s="13" t="s">
        <v>86</v>
      </c>
      <c r="AW146" s="13" t="s">
        <v>31</v>
      </c>
      <c r="AX146" s="13" t="s">
        <v>75</v>
      </c>
      <c r="AY146" s="247" t="s">
        <v>129</v>
      </c>
    </row>
    <row r="147" s="13" customFormat="1">
      <c r="A147" s="13"/>
      <c r="B147" s="237"/>
      <c r="C147" s="238"/>
      <c r="D147" s="232" t="s">
        <v>160</v>
      </c>
      <c r="E147" s="239" t="s">
        <v>1</v>
      </c>
      <c r="F147" s="240" t="s">
        <v>540</v>
      </c>
      <c r="G147" s="238"/>
      <c r="H147" s="241">
        <v>9.6300000000000008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160</v>
      </c>
      <c r="AU147" s="247" t="s">
        <v>86</v>
      </c>
      <c r="AV147" s="13" t="s">
        <v>86</v>
      </c>
      <c r="AW147" s="13" t="s">
        <v>31</v>
      </c>
      <c r="AX147" s="13" t="s">
        <v>75</v>
      </c>
      <c r="AY147" s="247" t="s">
        <v>129</v>
      </c>
    </row>
    <row r="148" s="15" customFormat="1">
      <c r="A148" s="15"/>
      <c r="B148" s="266"/>
      <c r="C148" s="267"/>
      <c r="D148" s="232" t="s">
        <v>160</v>
      </c>
      <c r="E148" s="268" t="s">
        <v>1</v>
      </c>
      <c r="F148" s="269" t="s">
        <v>219</v>
      </c>
      <c r="G148" s="267"/>
      <c r="H148" s="270">
        <v>19.260000000000002</v>
      </c>
      <c r="I148" s="271"/>
      <c r="J148" s="267"/>
      <c r="K148" s="267"/>
      <c r="L148" s="272"/>
      <c r="M148" s="273"/>
      <c r="N148" s="274"/>
      <c r="O148" s="274"/>
      <c r="P148" s="274"/>
      <c r="Q148" s="274"/>
      <c r="R148" s="274"/>
      <c r="S148" s="274"/>
      <c r="T148" s="27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6" t="s">
        <v>160</v>
      </c>
      <c r="AU148" s="276" t="s">
        <v>86</v>
      </c>
      <c r="AV148" s="15" t="s">
        <v>152</v>
      </c>
      <c r="AW148" s="15" t="s">
        <v>31</v>
      </c>
      <c r="AX148" s="15" t="s">
        <v>83</v>
      </c>
      <c r="AY148" s="276" t="s">
        <v>129</v>
      </c>
    </row>
    <row r="149" s="2" customFormat="1">
      <c r="A149" s="39"/>
      <c r="B149" s="40"/>
      <c r="C149" s="219" t="s">
        <v>225</v>
      </c>
      <c r="D149" s="219" t="s">
        <v>132</v>
      </c>
      <c r="E149" s="220" t="s">
        <v>260</v>
      </c>
      <c r="F149" s="221" t="s">
        <v>261</v>
      </c>
      <c r="G149" s="222" t="s">
        <v>241</v>
      </c>
      <c r="H149" s="223">
        <v>19.260000000000002</v>
      </c>
      <c r="I149" s="224"/>
      <c r="J149" s="225">
        <f>ROUND(I149*H149,2)</f>
        <v>0</v>
      </c>
      <c r="K149" s="221" t="s">
        <v>136</v>
      </c>
      <c r="L149" s="45"/>
      <c r="M149" s="226" t="s">
        <v>1</v>
      </c>
      <c r="N149" s="227" t="s">
        <v>40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132</v>
      </c>
      <c r="AU149" s="230" t="s">
        <v>86</v>
      </c>
      <c r="AY149" s="18" t="s">
        <v>129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152</v>
      </c>
      <c r="BM149" s="230" t="s">
        <v>262</v>
      </c>
    </row>
    <row r="150" s="2" customFormat="1">
      <c r="A150" s="39"/>
      <c r="B150" s="40"/>
      <c r="C150" s="41"/>
      <c r="D150" s="232" t="s">
        <v>139</v>
      </c>
      <c r="E150" s="41"/>
      <c r="F150" s="233" t="s">
        <v>263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86</v>
      </c>
    </row>
    <row r="151" s="13" customFormat="1">
      <c r="A151" s="13"/>
      <c r="B151" s="237"/>
      <c r="C151" s="238"/>
      <c r="D151" s="232" t="s">
        <v>160</v>
      </c>
      <c r="E151" s="239" t="s">
        <v>1</v>
      </c>
      <c r="F151" s="240" t="s">
        <v>541</v>
      </c>
      <c r="G151" s="238"/>
      <c r="H151" s="241">
        <v>19.260000000000002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160</v>
      </c>
      <c r="AU151" s="247" t="s">
        <v>86</v>
      </c>
      <c r="AV151" s="13" t="s">
        <v>86</v>
      </c>
      <c r="AW151" s="13" t="s">
        <v>31</v>
      </c>
      <c r="AX151" s="13" t="s">
        <v>75</v>
      </c>
      <c r="AY151" s="247" t="s">
        <v>129</v>
      </c>
    </row>
    <row r="152" s="15" customFormat="1">
      <c r="A152" s="15"/>
      <c r="B152" s="266"/>
      <c r="C152" s="267"/>
      <c r="D152" s="232" t="s">
        <v>160</v>
      </c>
      <c r="E152" s="268" t="s">
        <v>1</v>
      </c>
      <c r="F152" s="269" t="s">
        <v>219</v>
      </c>
      <c r="G152" s="267"/>
      <c r="H152" s="270">
        <v>19.260000000000002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6" t="s">
        <v>160</v>
      </c>
      <c r="AU152" s="276" t="s">
        <v>86</v>
      </c>
      <c r="AV152" s="15" t="s">
        <v>152</v>
      </c>
      <c r="AW152" s="15" t="s">
        <v>31</v>
      </c>
      <c r="AX152" s="15" t="s">
        <v>83</v>
      </c>
      <c r="AY152" s="276" t="s">
        <v>129</v>
      </c>
    </row>
    <row r="153" s="2" customFormat="1">
      <c r="A153" s="39"/>
      <c r="B153" s="40"/>
      <c r="C153" s="219" t="s">
        <v>232</v>
      </c>
      <c r="D153" s="219" t="s">
        <v>132</v>
      </c>
      <c r="E153" s="220" t="s">
        <v>266</v>
      </c>
      <c r="F153" s="221" t="s">
        <v>267</v>
      </c>
      <c r="G153" s="222" t="s">
        <v>241</v>
      </c>
      <c r="H153" s="223">
        <v>19.260000000000002</v>
      </c>
      <c r="I153" s="224"/>
      <c r="J153" s="225">
        <f>ROUND(I153*H153,2)</f>
        <v>0</v>
      </c>
      <c r="K153" s="221" t="s">
        <v>136</v>
      </c>
      <c r="L153" s="45"/>
      <c r="M153" s="226" t="s">
        <v>1</v>
      </c>
      <c r="N153" s="227" t="s">
        <v>40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152</v>
      </c>
      <c r="AT153" s="230" t="s">
        <v>132</v>
      </c>
      <c r="AU153" s="230" t="s">
        <v>86</v>
      </c>
      <c r="AY153" s="18" t="s">
        <v>129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83</v>
      </c>
      <c r="BK153" s="231">
        <f>ROUND(I153*H153,2)</f>
        <v>0</v>
      </c>
      <c r="BL153" s="18" t="s">
        <v>152</v>
      </c>
      <c r="BM153" s="230" t="s">
        <v>268</v>
      </c>
    </row>
    <row r="154" s="2" customFormat="1">
      <c r="A154" s="39"/>
      <c r="B154" s="40"/>
      <c r="C154" s="41"/>
      <c r="D154" s="232" t="s">
        <v>139</v>
      </c>
      <c r="E154" s="41"/>
      <c r="F154" s="233" t="s">
        <v>269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86</v>
      </c>
    </row>
    <row r="155" s="2" customFormat="1">
      <c r="A155" s="39"/>
      <c r="B155" s="40"/>
      <c r="C155" s="219" t="s">
        <v>238</v>
      </c>
      <c r="D155" s="219" t="s">
        <v>132</v>
      </c>
      <c r="E155" s="220" t="s">
        <v>271</v>
      </c>
      <c r="F155" s="221" t="s">
        <v>272</v>
      </c>
      <c r="G155" s="222" t="s">
        <v>241</v>
      </c>
      <c r="H155" s="223">
        <v>19.260000000000002</v>
      </c>
      <c r="I155" s="224"/>
      <c r="J155" s="225">
        <f>ROUND(I155*H155,2)</f>
        <v>0</v>
      </c>
      <c r="K155" s="221" t="s">
        <v>136</v>
      </c>
      <c r="L155" s="45"/>
      <c r="M155" s="226" t="s">
        <v>1</v>
      </c>
      <c r="N155" s="227" t="s">
        <v>40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152</v>
      </c>
      <c r="AT155" s="230" t="s">
        <v>132</v>
      </c>
      <c r="AU155" s="230" t="s">
        <v>86</v>
      </c>
      <c r="AY155" s="18" t="s">
        <v>129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83</v>
      </c>
      <c r="BK155" s="231">
        <f>ROUND(I155*H155,2)</f>
        <v>0</v>
      </c>
      <c r="BL155" s="18" t="s">
        <v>152</v>
      </c>
      <c r="BM155" s="230" t="s">
        <v>273</v>
      </c>
    </row>
    <row r="156" s="2" customFormat="1">
      <c r="A156" s="39"/>
      <c r="B156" s="40"/>
      <c r="C156" s="41"/>
      <c r="D156" s="232" t="s">
        <v>139</v>
      </c>
      <c r="E156" s="41"/>
      <c r="F156" s="233" t="s">
        <v>274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86</v>
      </c>
    </row>
    <row r="157" s="13" customFormat="1">
      <c r="A157" s="13"/>
      <c r="B157" s="237"/>
      <c r="C157" s="238"/>
      <c r="D157" s="232" t="s">
        <v>160</v>
      </c>
      <c r="E157" s="239" t="s">
        <v>1</v>
      </c>
      <c r="F157" s="240" t="s">
        <v>542</v>
      </c>
      <c r="G157" s="238"/>
      <c r="H157" s="241">
        <v>19.260000000000002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160</v>
      </c>
      <c r="AU157" s="247" t="s">
        <v>86</v>
      </c>
      <c r="AV157" s="13" t="s">
        <v>86</v>
      </c>
      <c r="AW157" s="13" t="s">
        <v>31</v>
      </c>
      <c r="AX157" s="13" t="s">
        <v>83</v>
      </c>
      <c r="AY157" s="247" t="s">
        <v>129</v>
      </c>
    </row>
    <row r="158" s="2" customFormat="1">
      <c r="A158" s="39"/>
      <c r="B158" s="40"/>
      <c r="C158" s="219" t="s">
        <v>245</v>
      </c>
      <c r="D158" s="219" t="s">
        <v>132</v>
      </c>
      <c r="E158" s="220" t="s">
        <v>276</v>
      </c>
      <c r="F158" s="221" t="s">
        <v>277</v>
      </c>
      <c r="G158" s="222" t="s">
        <v>241</v>
      </c>
      <c r="H158" s="223">
        <v>19.260000000000002</v>
      </c>
      <c r="I158" s="224"/>
      <c r="J158" s="225">
        <f>ROUND(I158*H158,2)</f>
        <v>0</v>
      </c>
      <c r="K158" s="221" t="s">
        <v>136</v>
      </c>
      <c r="L158" s="45"/>
      <c r="M158" s="226" t="s">
        <v>1</v>
      </c>
      <c r="N158" s="227" t="s">
        <v>40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152</v>
      </c>
      <c r="AT158" s="230" t="s">
        <v>132</v>
      </c>
      <c r="AU158" s="230" t="s">
        <v>86</v>
      </c>
      <c r="AY158" s="18" t="s">
        <v>129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152</v>
      </c>
      <c r="BM158" s="230" t="s">
        <v>278</v>
      </c>
    </row>
    <row r="159" s="2" customFormat="1">
      <c r="A159" s="39"/>
      <c r="B159" s="40"/>
      <c r="C159" s="41"/>
      <c r="D159" s="232" t="s">
        <v>139</v>
      </c>
      <c r="E159" s="41"/>
      <c r="F159" s="233" t="s">
        <v>279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139</v>
      </c>
      <c r="AU159" s="18" t="s">
        <v>86</v>
      </c>
    </row>
    <row r="160" s="13" customFormat="1">
      <c r="A160" s="13"/>
      <c r="B160" s="237"/>
      <c r="C160" s="238"/>
      <c r="D160" s="232" t="s">
        <v>160</v>
      </c>
      <c r="E160" s="239" t="s">
        <v>1</v>
      </c>
      <c r="F160" s="240" t="s">
        <v>542</v>
      </c>
      <c r="G160" s="238"/>
      <c r="H160" s="241">
        <v>19.260000000000002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160</v>
      </c>
      <c r="AU160" s="247" t="s">
        <v>86</v>
      </c>
      <c r="AV160" s="13" t="s">
        <v>86</v>
      </c>
      <c r="AW160" s="13" t="s">
        <v>31</v>
      </c>
      <c r="AX160" s="13" t="s">
        <v>75</v>
      </c>
      <c r="AY160" s="247" t="s">
        <v>129</v>
      </c>
    </row>
    <row r="161" s="15" customFormat="1">
      <c r="A161" s="15"/>
      <c r="B161" s="266"/>
      <c r="C161" s="267"/>
      <c r="D161" s="232" t="s">
        <v>160</v>
      </c>
      <c r="E161" s="268" t="s">
        <v>1</v>
      </c>
      <c r="F161" s="269" t="s">
        <v>219</v>
      </c>
      <c r="G161" s="267"/>
      <c r="H161" s="270">
        <v>19.260000000000002</v>
      </c>
      <c r="I161" s="271"/>
      <c r="J161" s="267"/>
      <c r="K161" s="267"/>
      <c r="L161" s="272"/>
      <c r="M161" s="273"/>
      <c r="N161" s="274"/>
      <c r="O161" s="274"/>
      <c r="P161" s="274"/>
      <c r="Q161" s="274"/>
      <c r="R161" s="274"/>
      <c r="S161" s="274"/>
      <c r="T161" s="2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6" t="s">
        <v>160</v>
      </c>
      <c r="AU161" s="276" t="s">
        <v>86</v>
      </c>
      <c r="AV161" s="15" t="s">
        <v>152</v>
      </c>
      <c r="AW161" s="15" t="s">
        <v>31</v>
      </c>
      <c r="AX161" s="15" t="s">
        <v>83</v>
      </c>
      <c r="AY161" s="276" t="s">
        <v>129</v>
      </c>
    </row>
    <row r="162" s="2" customFormat="1" ht="33" customHeight="1">
      <c r="A162" s="39"/>
      <c r="B162" s="40"/>
      <c r="C162" s="219" t="s">
        <v>254</v>
      </c>
      <c r="D162" s="219" t="s">
        <v>132</v>
      </c>
      <c r="E162" s="220" t="s">
        <v>282</v>
      </c>
      <c r="F162" s="221" t="s">
        <v>283</v>
      </c>
      <c r="G162" s="222" t="s">
        <v>241</v>
      </c>
      <c r="H162" s="223">
        <v>77.040000000000006</v>
      </c>
      <c r="I162" s="224"/>
      <c r="J162" s="225">
        <f>ROUND(I162*H162,2)</f>
        <v>0</v>
      </c>
      <c r="K162" s="221" t="s">
        <v>136</v>
      </c>
      <c r="L162" s="45"/>
      <c r="M162" s="226" t="s">
        <v>1</v>
      </c>
      <c r="N162" s="227" t="s">
        <v>40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152</v>
      </c>
      <c r="AT162" s="230" t="s">
        <v>132</v>
      </c>
      <c r="AU162" s="230" t="s">
        <v>86</v>
      </c>
      <c r="AY162" s="18" t="s">
        <v>129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83</v>
      </c>
      <c r="BK162" s="231">
        <f>ROUND(I162*H162,2)</f>
        <v>0</v>
      </c>
      <c r="BL162" s="18" t="s">
        <v>152</v>
      </c>
      <c r="BM162" s="230" t="s">
        <v>284</v>
      </c>
    </row>
    <row r="163" s="2" customFormat="1">
      <c r="A163" s="39"/>
      <c r="B163" s="40"/>
      <c r="C163" s="41"/>
      <c r="D163" s="232" t="s">
        <v>139</v>
      </c>
      <c r="E163" s="41"/>
      <c r="F163" s="233" t="s">
        <v>285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86</v>
      </c>
    </row>
    <row r="164" s="13" customFormat="1">
      <c r="A164" s="13"/>
      <c r="B164" s="237"/>
      <c r="C164" s="238"/>
      <c r="D164" s="232" t="s">
        <v>160</v>
      </c>
      <c r="E164" s="239" t="s">
        <v>1</v>
      </c>
      <c r="F164" s="240" t="s">
        <v>543</v>
      </c>
      <c r="G164" s="238"/>
      <c r="H164" s="241">
        <v>77.040000000000006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160</v>
      </c>
      <c r="AU164" s="247" t="s">
        <v>86</v>
      </c>
      <c r="AV164" s="13" t="s">
        <v>86</v>
      </c>
      <c r="AW164" s="13" t="s">
        <v>31</v>
      </c>
      <c r="AX164" s="13" t="s">
        <v>83</v>
      </c>
      <c r="AY164" s="247" t="s">
        <v>129</v>
      </c>
    </row>
    <row r="165" s="2" customFormat="1" ht="21.75" customHeight="1">
      <c r="A165" s="39"/>
      <c r="B165" s="40"/>
      <c r="C165" s="219" t="s">
        <v>259</v>
      </c>
      <c r="D165" s="219" t="s">
        <v>132</v>
      </c>
      <c r="E165" s="220" t="s">
        <v>288</v>
      </c>
      <c r="F165" s="221" t="s">
        <v>289</v>
      </c>
      <c r="G165" s="222" t="s">
        <v>241</v>
      </c>
      <c r="H165" s="223">
        <v>19.260000000000002</v>
      </c>
      <c r="I165" s="224"/>
      <c r="J165" s="225">
        <f>ROUND(I165*H165,2)</f>
        <v>0</v>
      </c>
      <c r="K165" s="221" t="s">
        <v>136</v>
      </c>
      <c r="L165" s="45"/>
      <c r="M165" s="226" t="s">
        <v>1</v>
      </c>
      <c r="N165" s="227" t="s">
        <v>40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152</v>
      </c>
      <c r="AT165" s="230" t="s">
        <v>132</v>
      </c>
      <c r="AU165" s="230" t="s">
        <v>86</v>
      </c>
      <c r="AY165" s="18" t="s">
        <v>129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83</v>
      </c>
      <c r="BK165" s="231">
        <f>ROUND(I165*H165,2)</f>
        <v>0</v>
      </c>
      <c r="BL165" s="18" t="s">
        <v>152</v>
      </c>
      <c r="BM165" s="230" t="s">
        <v>290</v>
      </c>
    </row>
    <row r="166" s="2" customFormat="1">
      <c r="A166" s="39"/>
      <c r="B166" s="40"/>
      <c r="C166" s="41"/>
      <c r="D166" s="232" t="s">
        <v>139</v>
      </c>
      <c r="E166" s="41"/>
      <c r="F166" s="233" t="s">
        <v>291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86</v>
      </c>
    </row>
    <row r="167" s="2" customFormat="1" ht="16.5" customHeight="1">
      <c r="A167" s="39"/>
      <c r="B167" s="40"/>
      <c r="C167" s="219" t="s">
        <v>265</v>
      </c>
      <c r="D167" s="219" t="s">
        <v>132</v>
      </c>
      <c r="E167" s="220" t="s">
        <v>293</v>
      </c>
      <c r="F167" s="221" t="s">
        <v>294</v>
      </c>
      <c r="G167" s="222" t="s">
        <v>241</v>
      </c>
      <c r="H167" s="223">
        <v>19.260000000000002</v>
      </c>
      <c r="I167" s="224"/>
      <c r="J167" s="225">
        <f>ROUND(I167*H167,2)</f>
        <v>0</v>
      </c>
      <c r="K167" s="221" t="s">
        <v>136</v>
      </c>
      <c r="L167" s="45"/>
      <c r="M167" s="226" t="s">
        <v>1</v>
      </c>
      <c r="N167" s="227" t="s">
        <v>40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132</v>
      </c>
      <c r="AU167" s="230" t="s">
        <v>86</v>
      </c>
      <c r="AY167" s="18" t="s">
        <v>129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83</v>
      </c>
      <c r="BK167" s="231">
        <f>ROUND(I167*H167,2)</f>
        <v>0</v>
      </c>
      <c r="BL167" s="18" t="s">
        <v>152</v>
      </c>
      <c r="BM167" s="230" t="s">
        <v>295</v>
      </c>
    </row>
    <row r="168" s="2" customFormat="1">
      <c r="A168" s="39"/>
      <c r="B168" s="40"/>
      <c r="C168" s="41"/>
      <c r="D168" s="232" t="s">
        <v>139</v>
      </c>
      <c r="E168" s="41"/>
      <c r="F168" s="233" t="s">
        <v>296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139</v>
      </c>
      <c r="AU168" s="18" t="s">
        <v>86</v>
      </c>
    </row>
    <row r="169" s="2" customFormat="1">
      <c r="A169" s="39"/>
      <c r="B169" s="40"/>
      <c r="C169" s="219" t="s">
        <v>270</v>
      </c>
      <c r="D169" s="219" t="s">
        <v>132</v>
      </c>
      <c r="E169" s="220" t="s">
        <v>298</v>
      </c>
      <c r="F169" s="221" t="s">
        <v>299</v>
      </c>
      <c r="G169" s="222" t="s">
        <v>300</v>
      </c>
      <c r="H169" s="223">
        <v>36.594000000000001</v>
      </c>
      <c r="I169" s="224"/>
      <c r="J169" s="225">
        <f>ROUND(I169*H169,2)</f>
        <v>0</v>
      </c>
      <c r="K169" s="221" t="s">
        <v>136</v>
      </c>
      <c r="L169" s="45"/>
      <c r="M169" s="226" t="s">
        <v>1</v>
      </c>
      <c r="N169" s="227" t="s">
        <v>40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152</v>
      </c>
      <c r="AT169" s="230" t="s">
        <v>132</v>
      </c>
      <c r="AU169" s="230" t="s">
        <v>86</v>
      </c>
      <c r="AY169" s="18" t="s">
        <v>129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152</v>
      </c>
      <c r="BM169" s="230" t="s">
        <v>301</v>
      </c>
    </row>
    <row r="170" s="2" customFormat="1">
      <c r="A170" s="39"/>
      <c r="B170" s="40"/>
      <c r="C170" s="41"/>
      <c r="D170" s="232" t="s">
        <v>139</v>
      </c>
      <c r="E170" s="41"/>
      <c r="F170" s="233" t="s">
        <v>302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139</v>
      </c>
      <c r="AU170" s="18" t="s">
        <v>86</v>
      </c>
    </row>
    <row r="171" s="13" customFormat="1">
      <c r="A171" s="13"/>
      <c r="B171" s="237"/>
      <c r="C171" s="238"/>
      <c r="D171" s="232" t="s">
        <v>160</v>
      </c>
      <c r="E171" s="239" t="s">
        <v>1</v>
      </c>
      <c r="F171" s="240" t="s">
        <v>544</v>
      </c>
      <c r="G171" s="238"/>
      <c r="H171" s="241">
        <v>36.594000000000001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160</v>
      </c>
      <c r="AU171" s="247" t="s">
        <v>86</v>
      </c>
      <c r="AV171" s="13" t="s">
        <v>86</v>
      </c>
      <c r="AW171" s="13" t="s">
        <v>31</v>
      </c>
      <c r="AX171" s="13" t="s">
        <v>83</v>
      </c>
      <c r="AY171" s="247" t="s">
        <v>129</v>
      </c>
    </row>
    <row r="172" s="2" customFormat="1" ht="16.5" customHeight="1">
      <c r="A172" s="39"/>
      <c r="B172" s="40"/>
      <c r="C172" s="219" t="s">
        <v>8</v>
      </c>
      <c r="D172" s="219" t="s">
        <v>132</v>
      </c>
      <c r="E172" s="220" t="s">
        <v>545</v>
      </c>
      <c r="F172" s="221" t="s">
        <v>546</v>
      </c>
      <c r="G172" s="222" t="s">
        <v>167</v>
      </c>
      <c r="H172" s="223">
        <v>5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152</v>
      </c>
      <c r="AT172" s="230" t="s">
        <v>132</v>
      </c>
      <c r="AU172" s="230" t="s">
        <v>86</v>
      </c>
      <c r="AY172" s="18" t="s">
        <v>129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152</v>
      </c>
      <c r="BM172" s="230" t="s">
        <v>547</v>
      </c>
    </row>
    <row r="173" s="2" customFormat="1">
      <c r="A173" s="39"/>
      <c r="B173" s="40"/>
      <c r="C173" s="41"/>
      <c r="D173" s="232" t="s">
        <v>139</v>
      </c>
      <c r="E173" s="41"/>
      <c r="F173" s="233" t="s">
        <v>546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139</v>
      </c>
      <c r="AU173" s="18" t="s">
        <v>86</v>
      </c>
    </row>
    <row r="174" s="13" customFormat="1">
      <c r="A174" s="13"/>
      <c r="B174" s="237"/>
      <c r="C174" s="238"/>
      <c r="D174" s="232" t="s">
        <v>160</v>
      </c>
      <c r="E174" s="239" t="s">
        <v>1</v>
      </c>
      <c r="F174" s="240" t="s">
        <v>548</v>
      </c>
      <c r="G174" s="238"/>
      <c r="H174" s="241">
        <v>5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160</v>
      </c>
      <c r="AU174" s="247" t="s">
        <v>86</v>
      </c>
      <c r="AV174" s="13" t="s">
        <v>86</v>
      </c>
      <c r="AW174" s="13" t="s">
        <v>31</v>
      </c>
      <c r="AX174" s="13" t="s">
        <v>83</v>
      </c>
      <c r="AY174" s="247" t="s">
        <v>129</v>
      </c>
    </row>
    <row r="175" s="12" customFormat="1" ht="22.8" customHeight="1">
      <c r="A175" s="12"/>
      <c r="B175" s="203"/>
      <c r="C175" s="204"/>
      <c r="D175" s="205" t="s">
        <v>74</v>
      </c>
      <c r="E175" s="217" t="s">
        <v>128</v>
      </c>
      <c r="F175" s="217" t="s">
        <v>370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SUM(P176:P191)</f>
        <v>0</v>
      </c>
      <c r="Q175" s="211"/>
      <c r="R175" s="212">
        <f>SUM(R176:R191)</f>
        <v>7.3360000000000003</v>
      </c>
      <c r="S175" s="211"/>
      <c r="T175" s="213">
        <f>SUM(T176:T191)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83</v>
      </c>
      <c r="AT175" s="215" t="s">
        <v>74</v>
      </c>
      <c r="AU175" s="215" t="s">
        <v>83</v>
      </c>
      <c r="AY175" s="214" t="s">
        <v>129</v>
      </c>
      <c r="BK175" s="216">
        <f>SUM(BK176:BK191)</f>
        <v>0</v>
      </c>
    </row>
    <row r="176" s="2" customFormat="1" ht="16.5" customHeight="1">
      <c r="A176" s="39"/>
      <c r="B176" s="40"/>
      <c r="C176" s="219" t="s">
        <v>281</v>
      </c>
      <c r="D176" s="219" t="s">
        <v>132</v>
      </c>
      <c r="E176" s="220" t="s">
        <v>379</v>
      </c>
      <c r="F176" s="221" t="s">
        <v>380</v>
      </c>
      <c r="G176" s="222" t="s">
        <v>193</v>
      </c>
      <c r="H176" s="223">
        <v>107</v>
      </c>
      <c r="I176" s="224"/>
      <c r="J176" s="225">
        <f>ROUND(I176*H176,2)</f>
        <v>0</v>
      </c>
      <c r="K176" s="221" t="s">
        <v>136</v>
      </c>
      <c r="L176" s="45"/>
      <c r="M176" s="226" t="s">
        <v>1</v>
      </c>
      <c r="N176" s="227" t="s">
        <v>40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152</v>
      </c>
      <c r="AT176" s="230" t="s">
        <v>132</v>
      </c>
      <c r="AU176" s="230" t="s">
        <v>86</v>
      </c>
      <c r="AY176" s="18" t="s">
        <v>129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152</v>
      </c>
      <c r="BM176" s="230" t="s">
        <v>381</v>
      </c>
    </row>
    <row r="177" s="2" customFormat="1">
      <c r="A177" s="39"/>
      <c r="B177" s="40"/>
      <c r="C177" s="41"/>
      <c r="D177" s="232" t="s">
        <v>139</v>
      </c>
      <c r="E177" s="41"/>
      <c r="F177" s="233" t="s">
        <v>382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139</v>
      </c>
      <c r="AU177" s="18" t="s">
        <v>86</v>
      </c>
    </row>
    <row r="178" s="13" customFormat="1">
      <c r="A178" s="13"/>
      <c r="B178" s="237"/>
      <c r="C178" s="238"/>
      <c r="D178" s="232" t="s">
        <v>160</v>
      </c>
      <c r="E178" s="239" t="s">
        <v>1</v>
      </c>
      <c r="F178" s="240" t="s">
        <v>549</v>
      </c>
      <c r="G178" s="238"/>
      <c r="H178" s="241">
        <v>107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160</v>
      </c>
      <c r="AU178" s="247" t="s">
        <v>86</v>
      </c>
      <c r="AV178" s="13" t="s">
        <v>86</v>
      </c>
      <c r="AW178" s="13" t="s">
        <v>31</v>
      </c>
      <c r="AX178" s="13" t="s">
        <v>75</v>
      </c>
      <c r="AY178" s="247" t="s">
        <v>129</v>
      </c>
    </row>
    <row r="179" s="15" customFormat="1">
      <c r="A179" s="15"/>
      <c r="B179" s="266"/>
      <c r="C179" s="267"/>
      <c r="D179" s="232" t="s">
        <v>160</v>
      </c>
      <c r="E179" s="268" t="s">
        <v>1</v>
      </c>
      <c r="F179" s="269" t="s">
        <v>219</v>
      </c>
      <c r="G179" s="267"/>
      <c r="H179" s="270">
        <v>107</v>
      </c>
      <c r="I179" s="271"/>
      <c r="J179" s="267"/>
      <c r="K179" s="267"/>
      <c r="L179" s="272"/>
      <c r="M179" s="273"/>
      <c r="N179" s="274"/>
      <c r="O179" s="274"/>
      <c r="P179" s="274"/>
      <c r="Q179" s="274"/>
      <c r="R179" s="274"/>
      <c r="S179" s="274"/>
      <c r="T179" s="27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6" t="s">
        <v>160</v>
      </c>
      <c r="AU179" s="276" t="s">
        <v>86</v>
      </c>
      <c r="AV179" s="15" t="s">
        <v>152</v>
      </c>
      <c r="AW179" s="15" t="s">
        <v>31</v>
      </c>
      <c r="AX179" s="15" t="s">
        <v>83</v>
      </c>
      <c r="AY179" s="276" t="s">
        <v>129</v>
      </c>
    </row>
    <row r="180" s="2" customFormat="1">
      <c r="A180" s="39"/>
      <c r="B180" s="40"/>
      <c r="C180" s="219" t="s">
        <v>287</v>
      </c>
      <c r="D180" s="219" t="s">
        <v>132</v>
      </c>
      <c r="E180" s="220" t="s">
        <v>550</v>
      </c>
      <c r="F180" s="221" t="s">
        <v>551</v>
      </c>
      <c r="G180" s="222" t="s">
        <v>193</v>
      </c>
      <c r="H180" s="223">
        <v>85.599999999999994</v>
      </c>
      <c r="I180" s="224"/>
      <c r="J180" s="225">
        <f>ROUND(I180*H180,2)</f>
        <v>0</v>
      </c>
      <c r="K180" s="221" t="s">
        <v>136</v>
      </c>
      <c r="L180" s="45"/>
      <c r="M180" s="226" t="s">
        <v>1</v>
      </c>
      <c r="N180" s="227" t="s">
        <v>40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152</v>
      </c>
      <c r="AT180" s="230" t="s">
        <v>132</v>
      </c>
      <c r="AU180" s="230" t="s">
        <v>86</v>
      </c>
      <c r="AY180" s="18" t="s">
        <v>129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83</v>
      </c>
      <c r="BK180" s="231">
        <f>ROUND(I180*H180,2)</f>
        <v>0</v>
      </c>
      <c r="BL180" s="18" t="s">
        <v>152</v>
      </c>
      <c r="BM180" s="230" t="s">
        <v>552</v>
      </c>
    </row>
    <row r="181" s="2" customFormat="1">
      <c r="A181" s="39"/>
      <c r="B181" s="40"/>
      <c r="C181" s="41"/>
      <c r="D181" s="232" t="s">
        <v>139</v>
      </c>
      <c r="E181" s="41"/>
      <c r="F181" s="233" t="s">
        <v>553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139</v>
      </c>
      <c r="AU181" s="18" t="s">
        <v>86</v>
      </c>
    </row>
    <row r="182" s="13" customFormat="1">
      <c r="A182" s="13"/>
      <c r="B182" s="237"/>
      <c r="C182" s="238"/>
      <c r="D182" s="232" t="s">
        <v>160</v>
      </c>
      <c r="E182" s="239" t="s">
        <v>1</v>
      </c>
      <c r="F182" s="240" t="s">
        <v>554</v>
      </c>
      <c r="G182" s="238"/>
      <c r="H182" s="241">
        <v>85.599999999999994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160</v>
      </c>
      <c r="AU182" s="247" t="s">
        <v>86</v>
      </c>
      <c r="AV182" s="13" t="s">
        <v>86</v>
      </c>
      <c r="AW182" s="13" t="s">
        <v>31</v>
      </c>
      <c r="AX182" s="13" t="s">
        <v>83</v>
      </c>
      <c r="AY182" s="247" t="s">
        <v>129</v>
      </c>
    </row>
    <row r="183" s="2" customFormat="1" ht="33" customHeight="1">
      <c r="A183" s="39"/>
      <c r="B183" s="40"/>
      <c r="C183" s="219" t="s">
        <v>292</v>
      </c>
      <c r="D183" s="219" t="s">
        <v>132</v>
      </c>
      <c r="E183" s="220" t="s">
        <v>555</v>
      </c>
      <c r="F183" s="221" t="s">
        <v>556</v>
      </c>
      <c r="G183" s="222" t="s">
        <v>193</v>
      </c>
      <c r="H183" s="223">
        <v>85.599999999999994</v>
      </c>
      <c r="I183" s="224"/>
      <c r="J183" s="225">
        <f>ROUND(I183*H183,2)</f>
        <v>0</v>
      </c>
      <c r="K183" s="221" t="s">
        <v>136</v>
      </c>
      <c r="L183" s="45"/>
      <c r="M183" s="226" t="s">
        <v>1</v>
      </c>
      <c r="N183" s="227" t="s">
        <v>40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152</v>
      </c>
      <c r="AT183" s="230" t="s">
        <v>132</v>
      </c>
      <c r="AU183" s="230" t="s">
        <v>86</v>
      </c>
      <c r="AY183" s="18" t="s">
        <v>129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83</v>
      </c>
      <c r="BK183" s="231">
        <f>ROUND(I183*H183,2)</f>
        <v>0</v>
      </c>
      <c r="BL183" s="18" t="s">
        <v>152</v>
      </c>
      <c r="BM183" s="230" t="s">
        <v>557</v>
      </c>
    </row>
    <row r="184" s="2" customFormat="1">
      <c r="A184" s="39"/>
      <c r="B184" s="40"/>
      <c r="C184" s="41"/>
      <c r="D184" s="232" t="s">
        <v>139</v>
      </c>
      <c r="E184" s="41"/>
      <c r="F184" s="233" t="s">
        <v>558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86</v>
      </c>
    </row>
    <row r="185" s="13" customFormat="1">
      <c r="A185" s="13"/>
      <c r="B185" s="237"/>
      <c r="C185" s="238"/>
      <c r="D185" s="232" t="s">
        <v>160</v>
      </c>
      <c r="E185" s="239" t="s">
        <v>1</v>
      </c>
      <c r="F185" s="240" t="s">
        <v>559</v>
      </c>
      <c r="G185" s="238"/>
      <c r="H185" s="241">
        <v>85.599999999999994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160</v>
      </c>
      <c r="AU185" s="247" t="s">
        <v>86</v>
      </c>
      <c r="AV185" s="13" t="s">
        <v>86</v>
      </c>
      <c r="AW185" s="13" t="s">
        <v>31</v>
      </c>
      <c r="AX185" s="13" t="s">
        <v>83</v>
      </c>
      <c r="AY185" s="247" t="s">
        <v>129</v>
      </c>
    </row>
    <row r="186" s="2" customFormat="1">
      <c r="A186" s="39"/>
      <c r="B186" s="40"/>
      <c r="C186" s="219" t="s">
        <v>297</v>
      </c>
      <c r="D186" s="219" t="s">
        <v>132</v>
      </c>
      <c r="E186" s="220" t="s">
        <v>560</v>
      </c>
      <c r="F186" s="221" t="s">
        <v>561</v>
      </c>
      <c r="G186" s="222" t="s">
        <v>193</v>
      </c>
      <c r="H186" s="223">
        <v>16</v>
      </c>
      <c r="I186" s="224"/>
      <c r="J186" s="225">
        <f>ROUND(I186*H186,2)</f>
        <v>0</v>
      </c>
      <c r="K186" s="221" t="s">
        <v>136</v>
      </c>
      <c r="L186" s="45"/>
      <c r="M186" s="226" t="s">
        <v>1</v>
      </c>
      <c r="N186" s="227" t="s">
        <v>40</v>
      </c>
      <c r="O186" s="92"/>
      <c r="P186" s="228">
        <f>O186*H186</f>
        <v>0</v>
      </c>
      <c r="Q186" s="228">
        <v>0.083500000000000005</v>
      </c>
      <c r="R186" s="228">
        <f>Q186*H186</f>
        <v>1.3360000000000001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152</v>
      </c>
      <c r="AT186" s="230" t="s">
        <v>132</v>
      </c>
      <c r="AU186" s="230" t="s">
        <v>86</v>
      </c>
      <c r="AY186" s="18" t="s">
        <v>129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83</v>
      </c>
      <c r="BK186" s="231">
        <f>ROUND(I186*H186,2)</f>
        <v>0</v>
      </c>
      <c r="BL186" s="18" t="s">
        <v>152</v>
      </c>
      <c r="BM186" s="230" t="s">
        <v>562</v>
      </c>
    </row>
    <row r="187" s="2" customFormat="1">
      <c r="A187" s="39"/>
      <c r="B187" s="40"/>
      <c r="C187" s="41"/>
      <c r="D187" s="232" t="s">
        <v>139</v>
      </c>
      <c r="E187" s="41"/>
      <c r="F187" s="233" t="s">
        <v>563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86</v>
      </c>
    </row>
    <row r="188" s="13" customFormat="1">
      <c r="A188" s="13"/>
      <c r="B188" s="237"/>
      <c r="C188" s="238"/>
      <c r="D188" s="232" t="s">
        <v>160</v>
      </c>
      <c r="E188" s="239" t="s">
        <v>1</v>
      </c>
      <c r="F188" s="240" t="s">
        <v>564</v>
      </c>
      <c r="G188" s="238"/>
      <c r="H188" s="241">
        <v>16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160</v>
      </c>
      <c r="AU188" s="247" t="s">
        <v>86</v>
      </c>
      <c r="AV188" s="13" t="s">
        <v>86</v>
      </c>
      <c r="AW188" s="13" t="s">
        <v>31</v>
      </c>
      <c r="AX188" s="13" t="s">
        <v>83</v>
      </c>
      <c r="AY188" s="247" t="s">
        <v>129</v>
      </c>
    </row>
    <row r="189" s="2" customFormat="1" ht="16.5" customHeight="1">
      <c r="A189" s="39"/>
      <c r="B189" s="40"/>
      <c r="C189" s="277" t="s">
        <v>304</v>
      </c>
      <c r="D189" s="277" t="s">
        <v>324</v>
      </c>
      <c r="E189" s="278" t="s">
        <v>565</v>
      </c>
      <c r="F189" s="279" t="s">
        <v>566</v>
      </c>
      <c r="G189" s="280" t="s">
        <v>167</v>
      </c>
      <c r="H189" s="281">
        <v>8</v>
      </c>
      <c r="I189" s="282"/>
      <c r="J189" s="283">
        <f>ROUND(I189*H189,2)</f>
        <v>0</v>
      </c>
      <c r="K189" s="279" t="s">
        <v>136</v>
      </c>
      <c r="L189" s="284"/>
      <c r="M189" s="285" t="s">
        <v>1</v>
      </c>
      <c r="N189" s="286" t="s">
        <v>40</v>
      </c>
      <c r="O189" s="92"/>
      <c r="P189" s="228">
        <f>O189*H189</f>
        <v>0</v>
      </c>
      <c r="Q189" s="228">
        <v>0.75</v>
      </c>
      <c r="R189" s="228">
        <f>Q189*H189</f>
        <v>6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232</v>
      </c>
      <c r="AT189" s="230" t="s">
        <v>324</v>
      </c>
      <c r="AU189" s="230" t="s">
        <v>86</v>
      </c>
      <c r="AY189" s="18" t="s">
        <v>129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83</v>
      </c>
      <c r="BK189" s="231">
        <f>ROUND(I189*H189,2)</f>
        <v>0</v>
      </c>
      <c r="BL189" s="18" t="s">
        <v>152</v>
      </c>
      <c r="BM189" s="230" t="s">
        <v>567</v>
      </c>
    </row>
    <row r="190" s="2" customFormat="1">
      <c r="A190" s="39"/>
      <c r="B190" s="40"/>
      <c r="C190" s="41"/>
      <c r="D190" s="232" t="s">
        <v>139</v>
      </c>
      <c r="E190" s="41"/>
      <c r="F190" s="233" t="s">
        <v>566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86</v>
      </c>
    </row>
    <row r="191" s="13" customFormat="1">
      <c r="A191" s="13"/>
      <c r="B191" s="237"/>
      <c r="C191" s="238"/>
      <c r="D191" s="232" t="s">
        <v>160</v>
      </c>
      <c r="E191" s="239" t="s">
        <v>1</v>
      </c>
      <c r="F191" s="240" t="s">
        <v>568</v>
      </c>
      <c r="G191" s="238"/>
      <c r="H191" s="241">
        <v>8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160</v>
      </c>
      <c r="AU191" s="247" t="s">
        <v>86</v>
      </c>
      <c r="AV191" s="13" t="s">
        <v>86</v>
      </c>
      <c r="AW191" s="13" t="s">
        <v>31</v>
      </c>
      <c r="AX191" s="13" t="s">
        <v>83</v>
      </c>
      <c r="AY191" s="247" t="s">
        <v>129</v>
      </c>
    </row>
    <row r="192" s="12" customFormat="1" ht="22.8" customHeight="1">
      <c r="A192" s="12"/>
      <c r="B192" s="203"/>
      <c r="C192" s="204"/>
      <c r="D192" s="205" t="s">
        <v>74</v>
      </c>
      <c r="E192" s="217" t="s">
        <v>232</v>
      </c>
      <c r="F192" s="217" t="s">
        <v>414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SUM(P193:P198)</f>
        <v>0</v>
      </c>
      <c r="Q192" s="211"/>
      <c r="R192" s="212">
        <f>SUM(R193:R198)</f>
        <v>0.23797674999999999</v>
      </c>
      <c r="S192" s="211"/>
      <c r="T192" s="213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83</v>
      </c>
      <c r="AT192" s="215" t="s">
        <v>74</v>
      </c>
      <c r="AU192" s="215" t="s">
        <v>83</v>
      </c>
      <c r="AY192" s="214" t="s">
        <v>129</v>
      </c>
      <c r="BK192" s="216">
        <f>SUM(BK193:BK198)</f>
        <v>0</v>
      </c>
    </row>
    <row r="193" s="2" customFormat="1" ht="21.75" customHeight="1">
      <c r="A193" s="39"/>
      <c r="B193" s="40"/>
      <c r="C193" s="219" t="s">
        <v>7</v>
      </c>
      <c r="D193" s="219" t="s">
        <v>132</v>
      </c>
      <c r="E193" s="220" t="s">
        <v>569</v>
      </c>
      <c r="F193" s="221" t="s">
        <v>570</v>
      </c>
      <c r="G193" s="222" t="s">
        <v>228</v>
      </c>
      <c r="H193" s="223">
        <v>33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40</v>
      </c>
      <c r="O193" s="92"/>
      <c r="P193" s="228">
        <f>O193*H193</f>
        <v>0</v>
      </c>
      <c r="Q193" s="228">
        <v>1.0000000000000001E-05</v>
      </c>
      <c r="R193" s="228">
        <f>Q193*H193</f>
        <v>0.00033000000000000005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152</v>
      </c>
      <c r="AT193" s="230" t="s">
        <v>132</v>
      </c>
      <c r="AU193" s="230" t="s">
        <v>86</v>
      </c>
      <c r="AY193" s="18" t="s">
        <v>129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83</v>
      </c>
      <c r="BK193" s="231">
        <f>ROUND(I193*H193,2)</f>
        <v>0</v>
      </c>
      <c r="BL193" s="18" t="s">
        <v>152</v>
      </c>
      <c r="BM193" s="230" t="s">
        <v>571</v>
      </c>
    </row>
    <row r="194" s="2" customFormat="1">
      <c r="A194" s="39"/>
      <c r="B194" s="40"/>
      <c r="C194" s="41"/>
      <c r="D194" s="232" t="s">
        <v>139</v>
      </c>
      <c r="E194" s="41"/>
      <c r="F194" s="233" t="s">
        <v>570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139</v>
      </c>
      <c r="AU194" s="18" t="s">
        <v>86</v>
      </c>
    </row>
    <row r="195" s="13" customFormat="1">
      <c r="A195" s="13"/>
      <c r="B195" s="237"/>
      <c r="C195" s="238"/>
      <c r="D195" s="232" t="s">
        <v>160</v>
      </c>
      <c r="E195" s="239" t="s">
        <v>1</v>
      </c>
      <c r="F195" s="240" t="s">
        <v>572</v>
      </c>
      <c r="G195" s="238"/>
      <c r="H195" s="241">
        <v>33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160</v>
      </c>
      <c r="AU195" s="247" t="s">
        <v>86</v>
      </c>
      <c r="AV195" s="13" t="s">
        <v>86</v>
      </c>
      <c r="AW195" s="13" t="s">
        <v>31</v>
      </c>
      <c r="AX195" s="13" t="s">
        <v>83</v>
      </c>
      <c r="AY195" s="247" t="s">
        <v>129</v>
      </c>
    </row>
    <row r="196" s="2" customFormat="1">
      <c r="A196" s="39"/>
      <c r="B196" s="40"/>
      <c r="C196" s="277" t="s">
        <v>318</v>
      </c>
      <c r="D196" s="277" t="s">
        <v>324</v>
      </c>
      <c r="E196" s="278" t="s">
        <v>573</v>
      </c>
      <c r="F196" s="279" t="s">
        <v>574</v>
      </c>
      <c r="G196" s="280" t="s">
        <v>167</v>
      </c>
      <c r="H196" s="281">
        <v>28.324999999999999</v>
      </c>
      <c r="I196" s="282"/>
      <c r="J196" s="283">
        <f>ROUND(I196*H196,2)</f>
        <v>0</v>
      </c>
      <c r="K196" s="279" t="s">
        <v>136</v>
      </c>
      <c r="L196" s="284"/>
      <c r="M196" s="285" t="s">
        <v>1</v>
      </c>
      <c r="N196" s="286" t="s">
        <v>40</v>
      </c>
      <c r="O196" s="92"/>
      <c r="P196" s="228">
        <f>O196*H196</f>
        <v>0</v>
      </c>
      <c r="Q196" s="228">
        <v>0.0083899999999999999</v>
      </c>
      <c r="R196" s="228">
        <f>Q196*H196</f>
        <v>0.23764674999999999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232</v>
      </c>
      <c r="AT196" s="230" t="s">
        <v>324</v>
      </c>
      <c r="AU196" s="230" t="s">
        <v>86</v>
      </c>
      <c r="AY196" s="18" t="s">
        <v>129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83</v>
      </c>
      <c r="BK196" s="231">
        <f>ROUND(I196*H196,2)</f>
        <v>0</v>
      </c>
      <c r="BL196" s="18" t="s">
        <v>152</v>
      </c>
      <c r="BM196" s="230" t="s">
        <v>575</v>
      </c>
    </row>
    <row r="197" s="2" customFormat="1">
      <c r="A197" s="39"/>
      <c r="B197" s="40"/>
      <c r="C197" s="41"/>
      <c r="D197" s="232" t="s">
        <v>139</v>
      </c>
      <c r="E197" s="41"/>
      <c r="F197" s="233" t="s">
        <v>574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139</v>
      </c>
      <c r="AU197" s="18" t="s">
        <v>86</v>
      </c>
    </row>
    <row r="198" s="13" customFormat="1">
      <c r="A198" s="13"/>
      <c r="B198" s="237"/>
      <c r="C198" s="238"/>
      <c r="D198" s="232" t="s">
        <v>160</v>
      </c>
      <c r="E198" s="239" t="s">
        <v>1</v>
      </c>
      <c r="F198" s="240" t="s">
        <v>576</v>
      </c>
      <c r="G198" s="238"/>
      <c r="H198" s="241">
        <v>28.324999999999999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160</v>
      </c>
      <c r="AU198" s="247" t="s">
        <v>86</v>
      </c>
      <c r="AV198" s="13" t="s">
        <v>86</v>
      </c>
      <c r="AW198" s="13" t="s">
        <v>31</v>
      </c>
      <c r="AX198" s="13" t="s">
        <v>83</v>
      </c>
      <c r="AY198" s="247" t="s">
        <v>129</v>
      </c>
    </row>
    <row r="199" s="12" customFormat="1" ht="22.8" customHeight="1">
      <c r="A199" s="12"/>
      <c r="B199" s="203"/>
      <c r="C199" s="204"/>
      <c r="D199" s="205" t="s">
        <v>74</v>
      </c>
      <c r="E199" s="217" t="s">
        <v>238</v>
      </c>
      <c r="F199" s="217" t="s">
        <v>438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SUM(P200:P234)</f>
        <v>0</v>
      </c>
      <c r="Q199" s="211"/>
      <c r="R199" s="212">
        <f>SUM(R200:R234)</f>
        <v>46.943719999999999</v>
      </c>
      <c r="S199" s="211"/>
      <c r="T199" s="213">
        <f>SUM(T200:T234)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83</v>
      </c>
      <c r="AT199" s="215" t="s">
        <v>74</v>
      </c>
      <c r="AU199" s="215" t="s">
        <v>83</v>
      </c>
      <c r="AY199" s="214" t="s">
        <v>129</v>
      </c>
      <c r="BK199" s="216">
        <f>SUM(BK200:BK234)</f>
        <v>0</v>
      </c>
    </row>
    <row r="200" s="2" customFormat="1" ht="33" customHeight="1">
      <c r="A200" s="39"/>
      <c r="B200" s="40"/>
      <c r="C200" s="219" t="s">
        <v>323</v>
      </c>
      <c r="D200" s="219" t="s">
        <v>132</v>
      </c>
      <c r="E200" s="220" t="s">
        <v>577</v>
      </c>
      <c r="F200" s="221" t="s">
        <v>578</v>
      </c>
      <c r="G200" s="222" t="s">
        <v>228</v>
      </c>
      <c r="H200" s="223">
        <v>107</v>
      </c>
      <c r="I200" s="224"/>
      <c r="J200" s="225">
        <f>ROUND(I200*H200,2)</f>
        <v>0</v>
      </c>
      <c r="K200" s="221" t="s">
        <v>136</v>
      </c>
      <c r="L200" s="45"/>
      <c r="M200" s="226" t="s">
        <v>1</v>
      </c>
      <c r="N200" s="227" t="s">
        <v>40</v>
      </c>
      <c r="O200" s="92"/>
      <c r="P200" s="228">
        <f>O200*H200</f>
        <v>0</v>
      </c>
      <c r="Q200" s="228">
        <v>0.080879999999999994</v>
      </c>
      <c r="R200" s="228">
        <f>Q200*H200</f>
        <v>8.6541599999999992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152</v>
      </c>
      <c r="AT200" s="230" t="s">
        <v>132</v>
      </c>
      <c r="AU200" s="230" t="s">
        <v>86</v>
      </c>
      <c r="AY200" s="18" t="s">
        <v>129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83</v>
      </c>
      <c r="BK200" s="231">
        <f>ROUND(I200*H200,2)</f>
        <v>0</v>
      </c>
      <c r="BL200" s="18" t="s">
        <v>152</v>
      </c>
      <c r="BM200" s="230" t="s">
        <v>579</v>
      </c>
    </row>
    <row r="201" s="2" customFormat="1">
      <c r="A201" s="39"/>
      <c r="B201" s="40"/>
      <c r="C201" s="41"/>
      <c r="D201" s="232" t="s">
        <v>139</v>
      </c>
      <c r="E201" s="41"/>
      <c r="F201" s="233" t="s">
        <v>580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139</v>
      </c>
      <c r="AU201" s="18" t="s">
        <v>86</v>
      </c>
    </row>
    <row r="202" s="13" customFormat="1">
      <c r="A202" s="13"/>
      <c r="B202" s="237"/>
      <c r="C202" s="238"/>
      <c r="D202" s="232" t="s">
        <v>160</v>
      </c>
      <c r="E202" s="239" t="s">
        <v>1</v>
      </c>
      <c r="F202" s="240" t="s">
        <v>581</v>
      </c>
      <c r="G202" s="238"/>
      <c r="H202" s="241">
        <v>107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160</v>
      </c>
      <c r="AU202" s="247" t="s">
        <v>86</v>
      </c>
      <c r="AV202" s="13" t="s">
        <v>86</v>
      </c>
      <c r="AW202" s="13" t="s">
        <v>31</v>
      </c>
      <c r="AX202" s="13" t="s">
        <v>75</v>
      </c>
      <c r="AY202" s="247" t="s">
        <v>129</v>
      </c>
    </row>
    <row r="203" s="15" customFormat="1">
      <c r="A203" s="15"/>
      <c r="B203" s="266"/>
      <c r="C203" s="267"/>
      <c r="D203" s="232" t="s">
        <v>160</v>
      </c>
      <c r="E203" s="268" t="s">
        <v>1</v>
      </c>
      <c r="F203" s="269" t="s">
        <v>219</v>
      </c>
      <c r="G203" s="267"/>
      <c r="H203" s="270">
        <v>107</v>
      </c>
      <c r="I203" s="271"/>
      <c r="J203" s="267"/>
      <c r="K203" s="267"/>
      <c r="L203" s="272"/>
      <c r="M203" s="273"/>
      <c r="N203" s="274"/>
      <c r="O203" s="274"/>
      <c r="P203" s="274"/>
      <c r="Q203" s="274"/>
      <c r="R203" s="274"/>
      <c r="S203" s="274"/>
      <c r="T203" s="27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6" t="s">
        <v>160</v>
      </c>
      <c r="AU203" s="276" t="s">
        <v>86</v>
      </c>
      <c r="AV203" s="15" t="s">
        <v>152</v>
      </c>
      <c r="AW203" s="15" t="s">
        <v>31</v>
      </c>
      <c r="AX203" s="15" t="s">
        <v>83</v>
      </c>
      <c r="AY203" s="276" t="s">
        <v>129</v>
      </c>
    </row>
    <row r="204" s="2" customFormat="1" ht="16.5" customHeight="1">
      <c r="A204" s="39"/>
      <c r="B204" s="40"/>
      <c r="C204" s="277" t="s">
        <v>329</v>
      </c>
      <c r="D204" s="277" t="s">
        <v>324</v>
      </c>
      <c r="E204" s="278" t="s">
        <v>582</v>
      </c>
      <c r="F204" s="279" t="s">
        <v>583</v>
      </c>
      <c r="G204" s="280" t="s">
        <v>228</v>
      </c>
      <c r="H204" s="281">
        <v>110.20999999999999</v>
      </c>
      <c r="I204" s="282"/>
      <c r="J204" s="283">
        <f>ROUND(I204*H204,2)</f>
        <v>0</v>
      </c>
      <c r="K204" s="279" t="s">
        <v>136</v>
      </c>
      <c r="L204" s="284"/>
      <c r="M204" s="285" t="s">
        <v>1</v>
      </c>
      <c r="N204" s="286" t="s">
        <v>40</v>
      </c>
      <c r="O204" s="92"/>
      <c r="P204" s="228">
        <f>O204*H204</f>
        <v>0</v>
      </c>
      <c r="Q204" s="228">
        <v>0.056000000000000001</v>
      </c>
      <c r="R204" s="228">
        <f>Q204*H204</f>
        <v>6.1717599999999999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232</v>
      </c>
      <c r="AT204" s="230" t="s">
        <v>324</v>
      </c>
      <c r="AU204" s="230" t="s">
        <v>86</v>
      </c>
      <c r="AY204" s="18" t="s">
        <v>129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83</v>
      </c>
      <c r="BK204" s="231">
        <f>ROUND(I204*H204,2)</f>
        <v>0</v>
      </c>
      <c r="BL204" s="18" t="s">
        <v>152</v>
      </c>
      <c r="BM204" s="230" t="s">
        <v>584</v>
      </c>
    </row>
    <row r="205" s="2" customFormat="1">
      <c r="A205" s="39"/>
      <c r="B205" s="40"/>
      <c r="C205" s="41"/>
      <c r="D205" s="232" t="s">
        <v>139</v>
      </c>
      <c r="E205" s="41"/>
      <c r="F205" s="233" t="s">
        <v>585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139</v>
      </c>
      <c r="AU205" s="18" t="s">
        <v>86</v>
      </c>
    </row>
    <row r="206" s="13" customFormat="1">
      <c r="A206" s="13"/>
      <c r="B206" s="237"/>
      <c r="C206" s="238"/>
      <c r="D206" s="232" t="s">
        <v>160</v>
      </c>
      <c r="E206" s="239" t="s">
        <v>1</v>
      </c>
      <c r="F206" s="240" t="s">
        <v>586</v>
      </c>
      <c r="G206" s="238"/>
      <c r="H206" s="241">
        <v>110.20999999999999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160</v>
      </c>
      <c r="AU206" s="247" t="s">
        <v>86</v>
      </c>
      <c r="AV206" s="13" t="s">
        <v>86</v>
      </c>
      <c r="AW206" s="13" t="s">
        <v>31</v>
      </c>
      <c r="AX206" s="13" t="s">
        <v>83</v>
      </c>
      <c r="AY206" s="247" t="s">
        <v>129</v>
      </c>
    </row>
    <row r="207" s="2" customFormat="1" ht="33" customHeight="1">
      <c r="A207" s="39"/>
      <c r="B207" s="40"/>
      <c r="C207" s="219" t="s">
        <v>335</v>
      </c>
      <c r="D207" s="219" t="s">
        <v>132</v>
      </c>
      <c r="E207" s="220" t="s">
        <v>587</v>
      </c>
      <c r="F207" s="221" t="s">
        <v>588</v>
      </c>
      <c r="G207" s="222" t="s">
        <v>228</v>
      </c>
      <c r="H207" s="223">
        <v>107</v>
      </c>
      <c r="I207" s="224"/>
      <c r="J207" s="225">
        <f>ROUND(I207*H207,2)</f>
        <v>0</v>
      </c>
      <c r="K207" s="221" t="s">
        <v>136</v>
      </c>
      <c r="L207" s="45"/>
      <c r="M207" s="226" t="s">
        <v>1</v>
      </c>
      <c r="N207" s="227" t="s">
        <v>40</v>
      </c>
      <c r="O207" s="92"/>
      <c r="P207" s="228">
        <f>O207*H207</f>
        <v>0</v>
      </c>
      <c r="Q207" s="228">
        <v>0.15540000000000001</v>
      </c>
      <c r="R207" s="228">
        <f>Q207*H207</f>
        <v>16.627800000000001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152</v>
      </c>
      <c r="AT207" s="230" t="s">
        <v>132</v>
      </c>
      <c r="AU207" s="230" t="s">
        <v>86</v>
      </c>
      <c r="AY207" s="18" t="s">
        <v>129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83</v>
      </c>
      <c r="BK207" s="231">
        <f>ROUND(I207*H207,2)</f>
        <v>0</v>
      </c>
      <c r="BL207" s="18" t="s">
        <v>152</v>
      </c>
      <c r="BM207" s="230" t="s">
        <v>589</v>
      </c>
    </row>
    <row r="208" s="2" customFormat="1">
      <c r="A208" s="39"/>
      <c r="B208" s="40"/>
      <c r="C208" s="41"/>
      <c r="D208" s="232" t="s">
        <v>139</v>
      </c>
      <c r="E208" s="41"/>
      <c r="F208" s="233" t="s">
        <v>590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139</v>
      </c>
      <c r="AU208" s="18" t="s">
        <v>86</v>
      </c>
    </row>
    <row r="209" s="13" customFormat="1">
      <c r="A209" s="13"/>
      <c r="B209" s="237"/>
      <c r="C209" s="238"/>
      <c r="D209" s="232" t="s">
        <v>160</v>
      </c>
      <c r="E209" s="239" t="s">
        <v>1</v>
      </c>
      <c r="F209" s="240" t="s">
        <v>591</v>
      </c>
      <c r="G209" s="238"/>
      <c r="H209" s="241">
        <v>107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160</v>
      </c>
      <c r="AU209" s="247" t="s">
        <v>86</v>
      </c>
      <c r="AV209" s="13" t="s">
        <v>86</v>
      </c>
      <c r="AW209" s="13" t="s">
        <v>31</v>
      </c>
      <c r="AX209" s="13" t="s">
        <v>83</v>
      </c>
      <c r="AY209" s="247" t="s">
        <v>129</v>
      </c>
    </row>
    <row r="210" s="2" customFormat="1">
      <c r="A210" s="39"/>
      <c r="B210" s="40"/>
      <c r="C210" s="277" t="s">
        <v>341</v>
      </c>
      <c r="D210" s="277" t="s">
        <v>324</v>
      </c>
      <c r="E210" s="278" t="s">
        <v>592</v>
      </c>
      <c r="F210" s="279" t="s">
        <v>593</v>
      </c>
      <c r="G210" s="280" t="s">
        <v>228</v>
      </c>
      <c r="H210" s="281">
        <v>7.21</v>
      </c>
      <c r="I210" s="282"/>
      <c r="J210" s="283">
        <f>ROUND(I210*H210,2)</f>
        <v>0</v>
      </c>
      <c r="K210" s="279" t="s">
        <v>136</v>
      </c>
      <c r="L210" s="284"/>
      <c r="M210" s="285" t="s">
        <v>1</v>
      </c>
      <c r="N210" s="286" t="s">
        <v>40</v>
      </c>
      <c r="O210" s="92"/>
      <c r="P210" s="228">
        <f>O210*H210</f>
        <v>0</v>
      </c>
      <c r="Q210" s="228">
        <v>0.064000000000000001</v>
      </c>
      <c r="R210" s="228">
        <f>Q210*H210</f>
        <v>0.46144000000000002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232</v>
      </c>
      <c r="AT210" s="230" t="s">
        <v>324</v>
      </c>
      <c r="AU210" s="230" t="s">
        <v>86</v>
      </c>
      <c r="AY210" s="18" t="s">
        <v>129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83</v>
      </c>
      <c r="BK210" s="231">
        <f>ROUND(I210*H210,2)</f>
        <v>0</v>
      </c>
      <c r="BL210" s="18" t="s">
        <v>152</v>
      </c>
      <c r="BM210" s="230" t="s">
        <v>594</v>
      </c>
    </row>
    <row r="211" s="2" customFormat="1">
      <c r="A211" s="39"/>
      <c r="B211" s="40"/>
      <c r="C211" s="41"/>
      <c r="D211" s="232" t="s">
        <v>139</v>
      </c>
      <c r="E211" s="41"/>
      <c r="F211" s="233" t="s">
        <v>593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139</v>
      </c>
      <c r="AU211" s="18" t="s">
        <v>86</v>
      </c>
    </row>
    <row r="212" s="13" customFormat="1">
      <c r="A212" s="13"/>
      <c r="B212" s="237"/>
      <c r="C212" s="238"/>
      <c r="D212" s="232" t="s">
        <v>160</v>
      </c>
      <c r="E212" s="239" t="s">
        <v>1</v>
      </c>
      <c r="F212" s="240" t="s">
        <v>595</v>
      </c>
      <c r="G212" s="238"/>
      <c r="H212" s="241">
        <v>7.21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160</v>
      </c>
      <c r="AU212" s="247" t="s">
        <v>86</v>
      </c>
      <c r="AV212" s="13" t="s">
        <v>86</v>
      </c>
      <c r="AW212" s="13" t="s">
        <v>31</v>
      </c>
      <c r="AX212" s="13" t="s">
        <v>83</v>
      </c>
      <c r="AY212" s="247" t="s">
        <v>129</v>
      </c>
    </row>
    <row r="213" s="2" customFormat="1">
      <c r="A213" s="39"/>
      <c r="B213" s="40"/>
      <c r="C213" s="277" t="s">
        <v>346</v>
      </c>
      <c r="D213" s="277" t="s">
        <v>324</v>
      </c>
      <c r="E213" s="278" t="s">
        <v>596</v>
      </c>
      <c r="F213" s="279" t="s">
        <v>597</v>
      </c>
      <c r="G213" s="280" t="s">
        <v>228</v>
      </c>
      <c r="H213" s="281">
        <v>19.981999999999999</v>
      </c>
      <c r="I213" s="282"/>
      <c r="J213" s="283">
        <f>ROUND(I213*H213,2)</f>
        <v>0</v>
      </c>
      <c r="K213" s="279" t="s">
        <v>136</v>
      </c>
      <c r="L213" s="284"/>
      <c r="M213" s="285" t="s">
        <v>1</v>
      </c>
      <c r="N213" s="286" t="s">
        <v>40</v>
      </c>
      <c r="O213" s="92"/>
      <c r="P213" s="228">
        <f>O213*H213</f>
        <v>0</v>
      </c>
      <c r="Q213" s="228">
        <v>0.048300000000000003</v>
      </c>
      <c r="R213" s="228">
        <f>Q213*H213</f>
        <v>0.96513060000000006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232</v>
      </c>
      <c r="AT213" s="230" t="s">
        <v>324</v>
      </c>
      <c r="AU213" s="230" t="s">
        <v>86</v>
      </c>
      <c r="AY213" s="18" t="s">
        <v>129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83</v>
      </c>
      <c r="BK213" s="231">
        <f>ROUND(I213*H213,2)</f>
        <v>0</v>
      </c>
      <c r="BL213" s="18" t="s">
        <v>152</v>
      </c>
      <c r="BM213" s="230" t="s">
        <v>598</v>
      </c>
    </row>
    <row r="214" s="2" customFormat="1">
      <c r="A214" s="39"/>
      <c r="B214" s="40"/>
      <c r="C214" s="41"/>
      <c r="D214" s="232" t="s">
        <v>139</v>
      </c>
      <c r="E214" s="41"/>
      <c r="F214" s="233" t="s">
        <v>597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139</v>
      </c>
      <c r="AU214" s="18" t="s">
        <v>86</v>
      </c>
    </row>
    <row r="215" s="13" customFormat="1">
      <c r="A215" s="13"/>
      <c r="B215" s="237"/>
      <c r="C215" s="238"/>
      <c r="D215" s="232" t="s">
        <v>160</v>
      </c>
      <c r="E215" s="239" t="s">
        <v>1</v>
      </c>
      <c r="F215" s="240" t="s">
        <v>599</v>
      </c>
      <c r="G215" s="238"/>
      <c r="H215" s="241">
        <v>19.981999999999999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160</v>
      </c>
      <c r="AU215" s="247" t="s">
        <v>86</v>
      </c>
      <c r="AV215" s="13" t="s">
        <v>86</v>
      </c>
      <c r="AW215" s="13" t="s">
        <v>31</v>
      </c>
      <c r="AX215" s="13" t="s">
        <v>75</v>
      </c>
      <c r="AY215" s="247" t="s">
        <v>129</v>
      </c>
    </row>
    <row r="216" s="15" customFormat="1">
      <c r="A216" s="15"/>
      <c r="B216" s="266"/>
      <c r="C216" s="267"/>
      <c r="D216" s="232" t="s">
        <v>160</v>
      </c>
      <c r="E216" s="268" t="s">
        <v>1</v>
      </c>
      <c r="F216" s="269" t="s">
        <v>219</v>
      </c>
      <c r="G216" s="267"/>
      <c r="H216" s="270">
        <v>19.981999999999999</v>
      </c>
      <c r="I216" s="271"/>
      <c r="J216" s="267"/>
      <c r="K216" s="267"/>
      <c r="L216" s="272"/>
      <c r="M216" s="273"/>
      <c r="N216" s="274"/>
      <c r="O216" s="274"/>
      <c r="P216" s="274"/>
      <c r="Q216" s="274"/>
      <c r="R216" s="274"/>
      <c r="S216" s="274"/>
      <c r="T216" s="27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6" t="s">
        <v>160</v>
      </c>
      <c r="AU216" s="276" t="s">
        <v>86</v>
      </c>
      <c r="AV216" s="15" t="s">
        <v>152</v>
      </c>
      <c r="AW216" s="15" t="s">
        <v>31</v>
      </c>
      <c r="AX216" s="15" t="s">
        <v>83</v>
      </c>
      <c r="AY216" s="276" t="s">
        <v>129</v>
      </c>
    </row>
    <row r="217" s="2" customFormat="1" ht="16.5" customHeight="1">
      <c r="A217" s="39"/>
      <c r="B217" s="40"/>
      <c r="C217" s="277" t="s">
        <v>352</v>
      </c>
      <c r="D217" s="277" t="s">
        <v>324</v>
      </c>
      <c r="E217" s="278" t="s">
        <v>600</v>
      </c>
      <c r="F217" s="279" t="s">
        <v>601</v>
      </c>
      <c r="G217" s="280" t="s">
        <v>228</v>
      </c>
      <c r="H217" s="281">
        <v>83.018000000000001</v>
      </c>
      <c r="I217" s="282"/>
      <c r="J217" s="283">
        <f>ROUND(I217*H217,2)</f>
        <v>0</v>
      </c>
      <c r="K217" s="279" t="s">
        <v>136</v>
      </c>
      <c r="L217" s="284"/>
      <c r="M217" s="285" t="s">
        <v>1</v>
      </c>
      <c r="N217" s="286" t="s">
        <v>40</v>
      </c>
      <c r="O217" s="92"/>
      <c r="P217" s="228">
        <f>O217*H217</f>
        <v>0</v>
      </c>
      <c r="Q217" s="228">
        <v>0.081000000000000003</v>
      </c>
      <c r="R217" s="228">
        <f>Q217*H217</f>
        <v>6.7244580000000003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232</v>
      </c>
      <c r="AT217" s="230" t="s">
        <v>324</v>
      </c>
      <c r="AU217" s="230" t="s">
        <v>86</v>
      </c>
      <c r="AY217" s="18" t="s">
        <v>129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83</v>
      </c>
      <c r="BK217" s="231">
        <f>ROUND(I217*H217,2)</f>
        <v>0</v>
      </c>
      <c r="BL217" s="18" t="s">
        <v>152</v>
      </c>
      <c r="BM217" s="230" t="s">
        <v>602</v>
      </c>
    </row>
    <row r="218" s="2" customFormat="1">
      <c r="A218" s="39"/>
      <c r="B218" s="40"/>
      <c r="C218" s="41"/>
      <c r="D218" s="232" t="s">
        <v>139</v>
      </c>
      <c r="E218" s="41"/>
      <c r="F218" s="233" t="s">
        <v>601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139</v>
      </c>
      <c r="AU218" s="18" t="s">
        <v>86</v>
      </c>
    </row>
    <row r="219" s="13" customFormat="1">
      <c r="A219" s="13"/>
      <c r="B219" s="237"/>
      <c r="C219" s="238"/>
      <c r="D219" s="232" t="s">
        <v>160</v>
      </c>
      <c r="E219" s="239" t="s">
        <v>1</v>
      </c>
      <c r="F219" s="240" t="s">
        <v>603</v>
      </c>
      <c r="G219" s="238"/>
      <c r="H219" s="241">
        <v>80.599999999999994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160</v>
      </c>
      <c r="AU219" s="247" t="s">
        <v>86</v>
      </c>
      <c r="AV219" s="13" t="s">
        <v>86</v>
      </c>
      <c r="AW219" s="13" t="s">
        <v>31</v>
      </c>
      <c r="AX219" s="13" t="s">
        <v>75</v>
      </c>
      <c r="AY219" s="247" t="s">
        <v>129</v>
      </c>
    </row>
    <row r="220" s="16" customFormat="1">
      <c r="A220" s="16"/>
      <c r="B220" s="287"/>
      <c r="C220" s="288"/>
      <c r="D220" s="232" t="s">
        <v>160</v>
      </c>
      <c r="E220" s="289" t="s">
        <v>1</v>
      </c>
      <c r="F220" s="290" t="s">
        <v>465</v>
      </c>
      <c r="G220" s="288"/>
      <c r="H220" s="291">
        <v>80.599999999999994</v>
      </c>
      <c r="I220" s="292"/>
      <c r="J220" s="288"/>
      <c r="K220" s="288"/>
      <c r="L220" s="293"/>
      <c r="M220" s="294"/>
      <c r="N220" s="295"/>
      <c r="O220" s="295"/>
      <c r="P220" s="295"/>
      <c r="Q220" s="295"/>
      <c r="R220" s="295"/>
      <c r="S220" s="295"/>
      <c r="T220" s="29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97" t="s">
        <v>160</v>
      </c>
      <c r="AU220" s="297" t="s">
        <v>86</v>
      </c>
      <c r="AV220" s="16" t="s">
        <v>145</v>
      </c>
      <c r="AW220" s="16" t="s">
        <v>31</v>
      </c>
      <c r="AX220" s="16" t="s">
        <v>75</v>
      </c>
      <c r="AY220" s="297" t="s">
        <v>129</v>
      </c>
    </row>
    <row r="221" s="13" customFormat="1">
      <c r="A221" s="13"/>
      <c r="B221" s="237"/>
      <c r="C221" s="238"/>
      <c r="D221" s="232" t="s">
        <v>160</v>
      </c>
      <c r="E221" s="239" t="s">
        <v>1</v>
      </c>
      <c r="F221" s="240" t="s">
        <v>604</v>
      </c>
      <c r="G221" s="238"/>
      <c r="H221" s="241">
        <v>83.018000000000001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160</v>
      </c>
      <c r="AU221" s="247" t="s">
        <v>86</v>
      </c>
      <c r="AV221" s="13" t="s">
        <v>86</v>
      </c>
      <c r="AW221" s="13" t="s">
        <v>31</v>
      </c>
      <c r="AX221" s="13" t="s">
        <v>83</v>
      </c>
      <c r="AY221" s="247" t="s">
        <v>129</v>
      </c>
    </row>
    <row r="222" s="2" customFormat="1">
      <c r="A222" s="39"/>
      <c r="B222" s="40"/>
      <c r="C222" s="219" t="s">
        <v>357</v>
      </c>
      <c r="D222" s="219" t="s">
        <v>132</v>
      </c>
      <c r="E222" s="220" t="s">
        <v>451</v>
      </c>
      <c r="F222" s="221" t="s">
        <v>452</v>
      </c>
      <c r="G222" s="222" t="s">
        <v>241</v>
      </c>
      <c r="H222" s="223">
        <v>3.21</v>
      </c>
      <c r="I222" s="224"/>
      <c r="J222" s="225">
        <f>ROUND(I222*H222,2)</f>
        <v>0</v>
      </c>
      <c r="K222" s="221" t="s">
        <v>136</v>
      </c>
      <c r="L222" s="45"/>
      <c r="M222" s="226" t="s">
        <v>1</v>
      </c>
      <c r="N222" s="227" t="s">
        <v>40</v>
      </c>
      <c r="O222" s="92"/>
      <c r="P222" s="228">
        <f>O222*H222</f>
        <v>0</v>
      </c>
      <c r="Q222" s="228">
        <v>2.2563399999999998</v>
      </c>
      <c r="R222" s="228">
        <f>Q222*H222</f>
        <v>7.2428513999999993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152</v>
      </c>
      <c r="AT222" s="230" t="s">
        <v>132</v>
      </c>
      <c r="AU222" s="230" t="s">
        <v>86</v>
      </c>
      <c r="AY222" s="18" t="s">
        <v>129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83</v>
      </c>
      <c r="BK222" s="231">
        <f>ROUND(I222*H222,2)</f>
        <v>0</v>
      </c>
      <c r="BL222" s="18" t="s">
        <v>152</v>
      </c>
      <c r="BM222" s="230" t="s">
        <v>453</v>
      </c>
    </row>
    <row r="223" s="2" customFormat="1">
      <c r="A223" s="39"/>
      <c r="B223" s="40"/>
      <c r="C223" s="41"/>
      <c r="D223" s="232" t="s">
        <v>139</v>
      </c>
      <c r="E223" s="41"/>
      <c r="F223" s="233" t="s">
        <v>454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139</v>
      </c>
      <c r="AU223" s="18" t="s">
        <v>86</v>
      </c>
    </row>
    <row r="224" s="13" customFormat="1">
      <c r="A224" s="13"/>
      <c r="B224" s="237"/>
      <c r="C224" s="238"/>
      <c r="D224" s="232" t="s">
        <v>160</v>
      </c>
      <c r="E224" s="239" t="s">
        <v>1</v>
      </c>
      <c r="F224" s="240" t="s">
        <v>605</v>
      </c>
      <c r="G224" s="238"/>
      <c r="H224" s="241">
        <v>3.21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160</v>
      </c>
      <c r="AU224" s="247" t="s">
        <v>86</v>
      </c>
      <c r="AV224" s="13" t="s">
        <v>86</v>
      </c>
      <c r="AW224" s="13" t="s">
        <v>31</v>
      </c>
      <c r="AX224" s="13" t="s">
        <v>75</v>
      </c>
      <c r="AY224" s="247" t="s">
        <v>129</v>
      </c>
    </row>
    <row r="225" s="15" customFormat="1">
      <c r="A225" s="15"/>
      <c r="B225" s="266"/>
      <c r="C225" s="267"/>
      <c r="D225" s="232" t="s">
        <v>160</v>
      </c>
      <c r="E225" s="268" t="s">
        <v>1</v>
      </c>
      <c r="F225" s="269" t="s">
        <v>219</v>
      </c>
      <c r="G225" s="267"/>
      <c r="H225" s="270">
        <v>3.21</v>
      </c>
      <c r="I225" s="271"/>
      <c r="J225" s="267"/>
      <c r="K225" s="267"/>
      <c r="L225" s="272"/>
      <c r="M225" s="273"/>
      <c r="N225" s="274"/>
      <c r="O225" s="274"/>
      <c r="P225" s="274"/>
      <c r="Q225" s="274"/>
      <c r="R225" s="274"/>
      <c r="S225" s="274"/>
      <c r="T225" s="27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6" t="s">
        <v>160</v>
      </c>
      <c r="AU225" s="276" t="s">
        <v>86</v>
      </c>
      <c r="AV225" s="15" t="s">
        <v>152</v>
      </c>
      <c r="AW225" s="15" t="s">
        <v>31</v>
      </c>
      <c r="AX225" s="15" t="s">
        <v>83</v>
      </c>
      <c r="AY225" s="276" t="s">
        <v>129</v>
      </c>
    </row>
    <row r="226" s="2" customFormat="1">
      <c r="A226" s="39"/>
      <c r="B226" s="40"/>
      <c r="C226" s="219" t="s">
        <v>364</v>
      </c>
      <c r="D226" s="219" t="s">
        <v>132</v>
      </c>
      <c r="E226" s="220" t="s">
        <v>606</v>
      </c>
      <c r="F226" s="221" t="s">
        <v>607</v>
      </c>
      <c r="G226" s="222" t="s">
        <v>228</v>
      </c>
      <c r="H226" s="223">
        <v>108</v>
      </c>
      <c r="I226" s="224"/>
      <c r="J226" s="225">
        <f>ROUND(I226*H226,2)</f>
        <v>0</v>
      </c>
      <c r="K226" s="221" t="s">
        <v>136</v>
      </c>
      <c r="L226" s="45"/>
      <c r="M226" s="226" t="s">
        <v>1</v>
      </c>
      <c r="N226" s="227" t="s">
        <v>40</v>
      </c>
      <c r="O226" s="92"/>
      <c r="P226" s="228">
        <f>O226*H226</f>
        <v>0</v>
      </c>
      <c r="Q226" s="228">
        <v>1.0000000000000001E-05</v>
      </c>
      <c r="R226" s="228">
        <f>Q226*H226</f>
        <v>0.00108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152</v>
      </c>
      <c r="AT226" s="230" t="s">
        <v>132</v>
      </c>
      <c r="AU226" s="230" t="s">
        <v>86</v>
      </c>
      <c r="AY226" s="18" t="s">
        <v>129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83</v>
      </c>
      <c r="BK226" s="231">
        <f>ROUND(I226*H226,2)</f>
        <v>0</v>
      </c>
      <c r="BL226" s="18" t="s">
        <v>152</v>
      </c>
      <c r="BM226" s="230" t="s">
        <v>608</v>
      </c>
    </row>
    <row r="227" s="2" customFormat="1">
      <c r="A227" s="39"/>
      <c r="B227" s="40"/>
      <c r="C227" s="41"/>
      <c r="D227" s="232" t="s">
        <v>139</v>
      </c>
      <c r="E227" s="41"/>
      <c r="F227" s="233" t="s">
        <v>609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139</v>
      </c>
      <c r="AU227" s="18" t="s">
        <v>86</v>
      </c>
    </row>
    <row r="228" s="2" customFormat="1">
      <c r="A228" s="39"/>
      <c r="B228" s="40"/>
      <c r="C228" s="219" t="s">
        <v>371</v>
      </c>
      <c r="D228" s="219" t="s">
        <v>132</v>
      </c>
      <c r="E228" s="220" t="s">
        <v>610</v>
      </c>
      <c r="F228" s="221" t="s">
        <v>611</v>
      </c>
      <c r="G228" s="222" t="s">
        <v>228</v>
      </c>
      <c r="H228" s="223">
        <v>108</v>
      </c>
      <c r="I228" s="224"/>
      <c r="J228" s="225">
        <f>ROUND(I228*H228,2)</f>
        <v>0</v>
      </c>
      <c r="K228" s="221" t="s">
        <v>136</v>
      </c>
      <c r="L228" s="45"/>
      <c r="M228" s="226" t="s">
        <v>1</v>
      </c>
      <c r="N228" s="227" t="s">
        <v>40</v>
      </c>
      <c r="O228" s="92"/>
      <c r="P228" s="228">
        <f>O228*H228</f>
        <v>0</v>
      </c>
      <c r="Q228" s="228">
        <v>0.00088000000000000003</v>
      </c>
      <c r="R228" s="228">
        <f>Q228*H228</f>
        <v>0.095039999999999999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152</v>
      </c>
      <c r="AT228" s="230" t="s">
        <v>132</v>
      </c>
      <c r="AU228" s="230" t="s">
        <v>86</v>
      </c>
      <c r="AY228" s="18" t="s">
        <v>129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83</v>
      </c>
      <c r="BK228" s="231">
        <f>ROUND(I228*H228,2)</f>
        <v>0</v>
      </c>
      <c r="BL228" s="18" t="s">
        <v>152</v>
      </c>
      <c r="BM228" s="230" t="s">
        <v>612</v>
      </c>
    </row>
    <row r="229" s="2" customFormat="1">
      <c r="A229" s="39"/>
      <c r="B229" s="40"/>
      <c r="C229" s="41"/>
      <c r="D229" s="232" t="s">
        <v>139</v>
      </c>
      <c r="E229" s="41"/>
      <c r="F229" s="233" t="s">
        <v>613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139</v>
      </c>
      <c r="AU229" s="18" t="s">
        <v>86</v>
      </c>
    </row>
    <row r="230" s="2" customFormat="1" ht="21.75" customHeight="1">
      <c r="A230" s="39"/>
      <c r="B230" s="40"/>
      <c r="C230" s="219" t="s">
        <v>378</v>
      </c>
      <c r="D230" s="219" t="s">
        <v>132</v>
      </c>
      <c r="E230" s="220" t="s">
        <v>614</v>
      </c>
      <c r="F230" s="221" t="s">
        <v>615</v>
      </c>
      <c r="G230" s="222" t="s">
        <v>228</v>
      </c>
      <c r="H230" s="223">
        <v>151</v>
      </c>
      <c r="I230" s="224"/>
      <c r="J230" s="225">
        <f>ROUND(I230*H230,2)</f>
        <v>0</v>
      </c>
      <c r="K230" s="221" t="s">
        <v>136</v>
      </c>
      <c r="L230" s="45"/>
      <c r="M230" s="226" t="s">
        <v>1</v>
      </c>
      <c r="N230" s="227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152</v>
      </c>
      <c r="AT230" s="230" t="s">
        <v>132</v>
      </c>
      <c r="AU230" s="230" t="s">
        <v>86</v>
      </c>
      <c r="AY230" s="18" t="s">
        <v>129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152</v>
      </c>
      <c r="BM230" s="230" t="s">
        <v>616</v>
      </c>
    </row>
    <row r="231" s="2" customFormat="1">
      <c r="A231" s="39"/>
      <c r="B231" s="40"/>
      <c r="C231" s="41"/>
      <c r="D231" s="232" t="s">
        <v>139</v>
      </c>
      <c r="E231" s="41"/>
      <c r="F231" s="233" t="s">
        <v>617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139</v>
      </c>
      <c r="AU231" s="18" t="s">
        <v>86</v>
      </c>
    </row>
    <row r="232" s="13" customFormat="1">
      <c r="A232" s="13"/>
      <c r="B232" s="237"/>
      <c r="C232" s="238"/>
      <c r="D232" s="232" t="s">
        <v>160</v>
      </c>
      <c r="E232" s="239" t="s">
        <v>1</v>
      </c>
      <c r="F232" s="240" t="s">
        <v>618</v>
      </c>
      <c r="G232" s="238"/>
      <c r="H232" s="241">
        <v>108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160</v>
      </c>
      <c r="AU232" s="247" t="s">
        <v>86</v>
      </c>
      <c r="AV232" s="13" t="s">
        <v>86</v>
      </c>
      <c r="AW232" s="13" t="s">
        <v>31</v>
      </c>
      <c r="AX232" s="13" t="s">
        <v>75</v>
      </c>
      <c r="AY232" s="247" t="s">
        <v>129</v>
      </c>
    </row>
    <row r="233" s="13" customFormat="1">
      <c r="A233" s="13"/>
      <c r="B233" s="237"/>
      <c r="C233" s="238"/>
      <c r="D233" s="232" t="s">
        <v>160</v>
      </c>
      <c r="E233" s="239" t="s">
        <v>1</v>
      </c>
      <c r="F233" s="240" t="s">
        <v>619</v>
      </c>
      <c r="G233" s="238"/>
      <c r="H233" s="241">
        <v>43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160</v>
      </c>
      <c r="AU233" s="247" t="s">
        <v>86</v>
      </c>
      <c r="AV233" s="13" t="s">
        <v>86</v>
      </c>
      <c r="AW233" s="13" t="s">
        <v>31</v>
      </c>
      <c r="AX233" s="13" t="s">
        <v>75</v>
      </c>
      <c r="AY233" s="247" t="s">
        <v>129</v>
      </c>
    </row>
    <row r="234" s="15" customFormat="1">
      <c r="A234" s="15"/>
      <c r="B234" s="266"/>
      <c r="C234" s="267"/>
      <c r="D234" s="232" t="s">
        <v>160</v>
      </c>
      <c r="E234" s="268" t="s">
        <v>1</v>
      </c>
      <c r="F234" s="269" t="s">
        <v>219</v>
      </c>
      <c r="G234" s="267"/>
      <c r="H234" s="270">
        <v>151</v>
      </c>
      <c r="I234" s="271"/>
      <c r="J234" s="267"/>
      <c r="K234" s="267"/>
      <c r="L234" s="272"/>
      <c r="M234" s="273"/>
      <c r="N234" s="274"/>
      <c r="O234" s="274"/>
      <c r="P234" s="274"/>
      <c r="Q234" s="274"/>
      <c r="R234" s="274"/>
      <c r="S234" s="274"/>
      <c r="T234" s="27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6" t="s">
        <v>160</v>
      </c>
      <c r="AU234" s="276" t="s">
        <v>86</v>
      </c>
      <c r="AV234" s="15" t="s">
        <v>152</v>
      </c>
      <c r="AW234" s="15" t="s">
        <v>31</v>
      </c>
      <c r="AX234" s="15" t="s">
        <v>83</v>
      </c>
      <c r="AY234" s="276" t="s">
        <v>129</v>
      </c>
    </row>
    <row r="235" s="12" customFormat="1" ht="22.8" customHeight="1">
      <c r="A235" s="12"/>
      <c r="B235" s="203"/>
      <c r="C235" s="204"/>
      <c r="D235" s="205" t="s">
        <v>74</v>
      </c>
      <c r="E235" s="217" t="s">
        <v>456</v>
      </c>
      <c r="F235" s="217" t="s">
        <v>457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SUM(P236:P270)</f>
        <v>0</v>
      </c>
      <c r="Q235" s="211"/>
      <c r="R235" s="212">
        <f>SUM(R236:R270)</f>
        <v>0</v>
      </c>
      <c r="S235" s="211"/>
      <c r="T235" s="213">
        <f>SUM(T236:T270)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83</v>
      </c>
      <c r="AT235" s="215" t="s">
        <v>74</v>
      </c>
      <c r="AU235" s="215" t="s">
        <v>83</v>
      </c>
      <c r="AY235" s="214" t="s">
        <v>129</v>
      </c>
      <c r="BK235" s="216">
        <f>SUM(BK236:BK270)</f>
        <v>0</v>
      </c>
    </row>
    <row r="236" s="2" customFormat="1">
      <c r="A236" s="39"/>
      <c r="B236" s="40"/>
      <c r="C236" s="219" t="s">
        <v>386</v>
      </c>
      <c r="D236" s="219" t="s">
        <v>132</v>
      </c>
      <c r="E236" s="220" t="s">
        <v>459</v>
      </c>
      <c r="F236" s="221" t="s">
        <v>460</v>
      </c>
      <c r="G236" s="222" t="s">
        <v>300</v>
      </c>
      <c r="H236" s="223">
        <v>24.579999999999998</v>
      </c>
      <c r="I236" s="224"/>
      <c r="J236" s="225">
        <f>ROUND(I236*H236,2)</f>
        <v>0</v>
      </c>
      <c r="K236" s="221" t="s">
        <v>136</v>
      </c>
      <c r="L236" s="45"/>
      <c r="M236" s="226" t="s">
        <v>1</v>
      </c>
      <c r="N236" s="227" t="s">
        <v>40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152</v>
      </c>
      <c r="AT236" s="230" t="s">
        <v>132</v>
      </c>
      <c r="AU236" s="230" t="s">
        <v>86</v>
      </c>
      <c r="AY236" s="18" t="s">
        <v>129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152</v>
      </c>
      <c r="BM236" s="230" t="s">
        <v>461</v>
      </c>
    </row>
    <row r="237" s="2" customFormat="1">
      <c r="A237" s="39"/>
      <c r="B237" s="40"/>
      <c r="C237" s="41"/>
      <c r="D237" s="232" t="s">
        <v>139</v>
      </c>
      <c r="E237" s="41"/>
      <c r="F237" s="233" t="s">
        <v>462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139</v>
      </c>
      <c r="AU237" s="18" t="s">
        <v>86</v>
      </c>
    </row>
    <row r="238" s="13" customFormat="1">
      <c r="A238" s="13"/>
      <c r="B238" s="237"/>
      <c r="C238" s="238"/>
      <c r="D238" s="232" t="s">
        <v>160</v>
      </c>
      <c r="E238" s="239" t="s">
        <v>1</v>
      </c>
      <c r="F238" s="240" t="s">
        <v>620</v>
      </c>
      <c r="G238" s="238"/>
      <c r="H238" s="241">
        <v>13.630000000000001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160</v>
      </c>
      <c r="AU238" s="247" t="s">
        <v>86</v>
      </c>
      <c r="AV238" s="13" t="s">
        <v>86</v>
      </c>
      <c r="AW238" s="13" t="s">
        <v>31</v>
      </c>
      <c r="AX238" s="13" t="s">
        <v>75</v>
      </c>
      <c r="AY238" s="247" t="s">
        <v>129</v>
      </c>
    </row>
    <row r="239" s="16" customFormat="1">
      <c r="A239" s="16"/>
      <c r="B239" s="287"/>
      <c r="C239" s="288"/>
      <c r="D239" s="232" t="s">
        <v>160</v>
      </c>
      <c r="E239" s="289" t="s">
        <v>1</v>
      </c>
      <c r="F239" s="290" t="s">
        <v>465</v>
      </c>
      <c r="G239" s="288"/>
      <c r="H239" s="291">
        <v>13.630000000000001</v>
      </c>
      <c r="I239" s="292"/>
      <c r="J239" s="288"/>
      <c r="K239" s="288"/>
      <c r="L239" s="293"/>
      <c r="M239" s="294"/>
      <c r="N239" s="295"/>
      <c r="O239" s="295"/>
      <c r="P239" s="295"/>
      <c r="Q239" s="295"/>
      <c r="R239" s="295"/>
      <c r="S239" s="295"/>
      <c r="T239" s="29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97" t="s">
        <v>160</v>
      </c>
      <c r="AU239" s="297" t="s">
        <v>86</v>
      </c>
      <c r="AV239" s="16" t="s">
        <v>145</v>
      </c>
      <c r="AW239" s="16" t="s">
        <v>31</v>
      </c>
      <c r="AX239" s="16" t="s">
        <v>75</v>
      </c>
      <c r="AY239" s="297" t="s">
        <v>129</v>
      </c>
    </row>
    <row r="240" s="13" customFormat="1">
      <c r="A240" s="13"/>
      <c r="B240" s="237"/>
      <c r="C240" s="238"/>
      <c r="D240" s="232" t="s">
        <v>160</v>
      </c>
      <c r="E240" s="239" t="s">
        <v>1</v>
      </c>
      <c r="F240" s="240" t="s">
        <v>621</v>
      </c>
      <c r="G240" s="238"/>
      <c r="H240" s="241">
        <v>10.949999999999999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160</v>
      </c>
      <c r="AU240" s="247" t="s">
        <v>86</v>
      </c>
      <c r="AV240" s="13" t="s">
        <v>86</v>
      </c>
      <c r="AW240" s="13" t="s">
        <v>31</v>
      </c>
      <c r="AX240" s="13" t="s">
        <v>75</v>
      </c>
      <c r="AY240" s="247" t="s">
        <v>129</v>
      </c>
    </row>
    <row r="241" s="16" customFormat="1">
      <c r="A241" s="16"/>
      <c r="B241" s="287"/>
      <c r="C241" s="288"/>
      <c r="D241" s="232" t="s">
        <v>160</v>
      </c>
      <c r="E241" s="289" t="s">
        <v>1</v>
      </c>
      <c r="F241" s="290" t="s">
        <v>465</v>
      </c>
      <c r="G241" s="288"/>
      <c r="H241" s="291">
        <v>10.949999999999999</v>
      </c>
      <c r="I241" s="292"/>
      <c r="J241" s="288"/>
      <c r="K241" s="288"/>
      <c r="L241" s="293"/>
      <c r="M241" s="294"/>
      <c r="N241" s="295"/>
      <c r="O241" s="295"/>
      <c r="P241" s="295"/>
      <c r="Q241" s="295"/>
      <c r="R241" s="295"/>
      <c r="S241" s="295"/>
      <c r="T241" s="29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97" t="s">
        <v>160</v>
      </c>
      <c r="AU241" s="297" t="s">
        <v>86</v>
      </c>
      <c r="AV241" s="16" t="s">
        <v>145</v>
      </c>
      <c r="AW241" s="16" t="s">
        <v>31</v>
      </c>
      <c r="AX241" s="16" t="s">
        <v>75</v>
      </c>
      <c r="AY241" s="297" t="s">
        <v>129</v>
      </c>
    </row>
    <row r="242" s="15" customFormat="1">
      <c r="A242" s="15"/>
      <c r="B242" s="266"/>
      <c r="C242" s="267"/>
      <c r="D242" s="232" t="s">
        <v>160</v>
      </c>
      <c r="E242" s="268" t="s">
        <v>1</v>
      </c>
      <c r="F242" s="269" t="s">
        <v>219</v>
      </c>
      <c r="G242" s="267"/>
      <c r="H242" s="270">
        <v>24.579999999999998</v>
      </c>
      <c r="I242" s="271"/>
      <c r="J242" s="267"/>
      <c r="K242" s="267"/>
      <c r="L242" s="272"/>
      <c r="M242" s="273"/>
      <c r="N242" s="274"/>
      <c r="O242" s="274"/>
      <c r="P242" s="274"/>
      <c r="Q242" s="274"/>
      <c r="R242" s="274"/>
      <c r="S242" s="274"/>
      <c r="T242" s="27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6" t="s">
        <v>160</v>
      </c>
      <c r="AU242" s="276" t="s">
        <v>86</v>
      </c>
      <c r="AV242" s="15" t="s">
        <v>152</v>
      </c>
      <c r="AW242" s="15" t="s">
        <v>31</v>
      </c>
      <c r="AX242" s="15" t="s">
        <v>83</v>
      </c>
      <c r="AY242" s="276" t="s">
        <v>129</v>
      </c>
    </row>
    <row r="243" s="2" customFormat="1" ht="16.5" customHeight="1">
      <c r="A243" s="39"/>
      <c r="B243" s="40"/>
      <c r="C243" s="219" t="s">
        <v>392</v>
      </c>
      <c r="D243" s="219" t="s">
        <v>132</v>
      </c>
      <c r="E243" s="220" t="s">
        <v>468</v>
      </c>
      <c r="F243" s="221" t="s">
        <v>469</v>
      </c>
      <c r="G243" s="222" t="s">
        <v>300</v>
      </c>
      <c r="H243" s="223">
        <v>177.19</v>
      </c>
      <c r="I243" s="224"/>
      <c r="J243" s="225">
        <f>ROUND(I243*H243,2)</f>
        <v>0</v>
      </c>
      <c r="K243" s="221" t="s">
        <v>136</v>
      </c>
      <c r="L243" s="45"/>
      <c r="M243" s="226" t="s">
        <v>1</v>
      </c>
      <c r="N243" s="227" t="s">
        <v>40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152</v>
      </c>
      <c r="AT243" s="230" t="s">
        <v>132</v>
      </c>
      <c r="AU243" s="230" t="s">
        <v>86</v>
      </c>
      <c r="AY243" s="18" t="s">
        <v>129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83</v>
      </c>
      <c r="BK243" s="231">
        <f>ROUND(I243*H243,2)</f>
        <v>0</v>
      </c>
      <c r="BL243" s="18" t="s">
        <v>152</v>
      </c>
      <c r="BM243" s="230" t="s">
        <v>470</v>
      </c>
    </row>
    <row r="244" s="2" customFormat="1">
      <c r="A244" s="39"/>
      <c r="B244" s="40"/>
      <c r="C244" s="41"/>
      <c r="D244" s="232" t="s">
        <v>139</v>
      </c>
      <c r="E244" s="41"/>
      <c r="F244" s="233" t="s">
        <v>471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139</v>
      </c>
      <c r="AU244" s="18" t="s">
        <v>86</v>
      </c>
    </row>
    <row r="245" s="14" customFormat="1">
      <c r="A245" s="14"/>
      <c r="B245" s="256"/>
      <c r="C245" s="257"/>
      <c r="D245" s="232" t="s">
        <v>160</v>
      </c>
      <c r="E245" s="258" t="s">
        <v>1</v>
      </c>
      <c r="F245" s="259" t="s">
        <v>472</v>
      </c>
      <c r="G245" s="257"/>
      <c r="H245" s="258" t="s">
        <v>1</v>
      </c>
      <c r="I245" s="260"/>
      <c r="J245" s="257"/>
      <c r="K245" s="257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160</v>
      </c>
      <c r="AU245" s="265" t="s">
        <v>86</v>
      </c>
      <c r="AV245" s="14" t="s">
        <v>83</v>
      </c>
      <c r="AW245" s="14" t="s">
        <v>31</v>
      </c>
      <c r="AX245" s="14" t="s">
        <v>75</v>
      </c>
      <c r="AY245" s="265" t="s">
        <v>129</v>
      </c>
    </row>
    <row r="246" s="13" customFormat="1">
      <c r="A246" s="13"/>
      <c r="B246" s="237"/>
      <c r="C246" s="238"/>
      <c r="D246" s="232" t="s">
        <v>160</v>
      </c>
      <c r="E246" s="239" t="s">
        <v>1</v>
      </c>
      <c r="F246" s="240" t="s">
        <v>622</v>
      </c>
      <c r="G246" s="238"/>
      <c r="H246" s="241">
        <v>177.19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160</v>
      </c>
      <c r="AU246" s="247" t="s">
        <v>86</v>
      </c>
      <c r="AV246" s="13" t="s">
        <v>86</v>
      </c>
      <c r="AW246" s="13" t="s">
        <v>31</v>
      </c>
      <c r="AX246" s="13" t="s">
        <v>83</v>
      </c>
      <c r="AY246" s="247" t="s">
        <v>129</v>
      </c>
    </row>
    <row r="247" s="2" customFormat="1" ht="16.5" customHeight="1">
      <c r="A247" s="39"/>
      <c r="B247" s="40"/>
      <c r="C247" s="219" t="s">
        <v>397</v>
      </c>
      <c r="D247" s="219" t="s">
        <v>132</v>
      </c>
      <c r="E247" s="220" t="s">
        <v>468</v>
      </c>
      <c r="F247" s="221" t="s">
        <v>469</v>
      </c>
      <c r="G247" s="222" t="s">
        <v>300</v>
      </c>
      <c r="H247" s="223">
        <v>10.960000000000001</v>
      </c>
      <c r="I247" s="224"/>
      <c r="J247" s="225">
        <f>ROUND(I247*H247,2)</f>
        <v>0</v>
      </c>
      <c r="K247" s="221" t="s">
        <v>136</v>
      </c>
      <c r="L247" s="45"/>
      <c r="M247" s="226" t="s">
        <v>1</v>
      </c>
      <c r="N247" s="227" t="s">
        <v>40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152</v>
      </c>
      <c r="AT247" s="230" t="s">
        <v>132</v>
      </c>
      <c r="AU247" s="230" t="s">
        <v>86</v>
      </c>
      <c r="AY247" s="18" t="s">
        <v>129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83</v>
      </c>
      <c r="BK247" s="231">
        <f>ROUND(I247*H247,2)</f>
        <v>0</v>
      </c>
      <c r="BL247" s="18" t="s">
        <v>152</v>
      </c>
      <c r="BM247" s="230" t="s">
        <v>623</v>
      </c>
    </row>
    <row r="248" s="2" customFormat="1">
      <c r="A248" s="39"/>
      <c r="B248" s="40"/>
      <c r="C248" s="41"/>
      <c r="D248" s="232" t="s">
        <v>139</v>
      </c>
      <c r="E248" s="41"/>
      <c r="F248" s="233" t="s">
        <v>471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86</v>
      </c>
    </row>
    <row r="249" s="14" customFormat="1">
      <c r="A249" s="14"/>
      <c r="B249" s="256"/>
      <c r="C249" s="257"/>
      <c r="D249" s="232" t="s">
        <v>160</v>
      </c>
      <c r="E249" s="258" t="s">
        <v>1</v>
      </c>
      <c r="F249" s="259" t="s">
        <v>624</v>
      </c>
      <c r="G249" s="257"/>
      <c r="H249" s="258" t="s">
        <v>1</v>
      </c>
      <c r="I249" s="260"/>
      <c r="J249" s="257"/>
      <c r="K249" s="257"/>
      <c r="L249" s="261"/>
      <c r="M249" s="262"/>
      <c r="N249" s="263"/>
      <c r="O249" s="263"/>
      <c r="P249" s="263"/>
      <c r="Q249" s="263"/>
      <c r="R249" s="263"/>
      <c r="S249" s="263"/>
      <c r="T249" s="26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5" t="s">
        <v>160</v>
      </c>
      <c r="AU249" s="265" t="s">
        <v>86</v>
      </c>
      <c r="AV249" s="14" t="s">
        <v>83</v>
      </c>
      <c r="AW249" s="14" t="s">
        <v>31</v>
      </c>
      <c r="AX249" s="14" t="s">
        <v>75</v>
      </c>
      <c r="AY249" s="265" t="s">
        <v>129</v>
      </c>
    </row>
    <row r="250" s="13" customFormat="1">
      <c r="A250" s="13"/>
      <c r="B250" s="237"/>
      <c r="C250" s="238"/>
      <c r="D250" s="232" t="s">
        <v>160</v>
      </c>
      <c r="E250" s="239" t="s">
        <v>1</v>
      </c>
      <c r="F250" s="240" t="s">
        <v>625</v>
      </c>
      <c r="G250" s="238"/>
      <c r="H250" s="241">
        <v>10.960000000000001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160</v>
      </c>
      <c r="AU250" s="247" t="s">
        <v>86</v>
      </c>
      <c r="AV250" s="13" t="s">
        <v>86</v>
      </c>
      <c r="AW250" s="13" t="s">
        <v>31</v>
      </c>
      <c r="AX250" s="13" t="s">
        <v>83</v>
      </c>
      <c r="AY250" s="247" t="s">
        <v>129</v>
      </c>
    </row>
    <row r="251" s="2" customFormat="1">
      <c r="A251" s="39"/>
      <c r="B251" s="40"/>
      <c r="C251" s="219" t="s">
        <v>403</v>
      </c>
      <c r="D251" s="219" t="s">
        <v>132</v>
      </c>
      <c r="E251" s="220" t="s">
        <v>475</v>
      </c>
      <c r="F251" s="221" t="s">
        <v>476</v>
      </c>
      <c r="G251" s="222" t="s">
        <v>300</v>
      </c>
      <c r="H251" s="223">
        <v>50.189999999999998</v>
      </c>
      <c r="I251" s="224"/>
      <c r="J251" s="225">
        <f>ROUND(I251*H251,2)</f>
        <v>0</v>
      </c>
      <c r="K251" s="221" t="s">
        <v>136</v>
      </c>
      <c r="L251" s="45"/>
      <c r="M251" s="226" t="s">
        <v>1</v>
      </c>
      <c r="N251" s="227" t="s">
        <v>40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152</v>
      </c>
      <c r="AT251" s="230" t="s">
        <v>132</v>
      </c>
      <c r="AU251" s="230" t="s">
        <v>86</v>
      </c>
      <c r="AY251" s="18" t="s">
        <v>129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83</v>
      </c>
      <c r="BK251" s="231">
        <f>ROUND(I251*H251,2)</f>
        <v>0</v>
      </c>
      <c r="BL251" s="18" t="s">
        <v>152</v>
      </c>
      <c r="BM251" s="230" t="s">
        <v>477</v>
      </c>
    </row>
    <row r="252" s="2" customFormat="1">
      <c r="A252" s="39"/>
      <c r="B252" s="40"/>
      <c r="C252" s="41"/>
      <c r="D252" s="232" t="s">
        <v>139</v>
      </c>
      <c r="E252" s="41"/>
      <c r="F252" s="233" t="s">
        <v>478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139</v>
      </c>
      <c r="AU252" s="18" t="s">
        <v>86</v>
      </c>
    </row>
    <row r="253" s="13" customFormat="1">
      <c r="A253" s="13"/>
      <c r="B253" s="237"/>
      <c r="C253" s="238"/>
      <c r="D253" s="232" t="s">
        <v>160</v>
      </c>
      <c r="E253" s="239" t="s">
        <v>1</v>
      </c>
      <c r="F253" s="240" t="s">
        <v>626</v>
      </c>
      <c r="G253" s="238"/>
      <c r="H253" s="241">
        <v>31.030000000000001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160</v>
      </c>
      <c r="AU253" s="247" t="s">
        <v>86</v>
      </c>
      <c r="AV253" s="13" t="s">
        <v>86</v>
      </c>
      <c r="AW253" s="13" t="s">
        <v>31</v>
      </c>
      <c r="AX253" s="13" t="s">
        <v>75</v>
      </c>
      <c r="AY253" s="247" t="s">
        <v>129</v>
      </c>
    </row>
    <row r="254" s="13" customFormat="1">
      <c r="A254" s="13"/>
      <c r="B254" s="237"/>
      <c r="C254" s="238"/>
      <c r="D254" s="232" t="s">
        <v>160</v>
      </c>
      <c r="E254" s="239" t="s">
        <v>1</v>
      </c>
      <c r="F254" s="240" t="s">
        <v>627</v>
      </c>
      <c r="G254" s="238"/>
      <c r="H254" s="241">
        <v>19.16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160</v>
      </c>
      <c r="AU254" s="247" t="s">
        <v>86</v>
      </c>
      <c r="AV254" s="13" t="s">
        <v>86</v>
      </c>
      <c r="AW254" s="13" t="s">
        <v>31</v>
      </c>
      <c r="AX254" s="13" t="s">
        <v>75</v>
      </c>
      <c r="AY254" s="247" t="s">
        <v>129</v>
      </c>
    </row>
    <row r="255" s="15" customFormat="1">
      <c r="A255" s="15"/>
      <c r="B255" s="266"/>
      <c r="C255" s="267"/>
      <c r="D255" s="232" t="s">
        <v>160</v>
      </c>
      <c r="E255" s="268" t="s">
        <v>1</v>
      </c>
      <c r="F255" s="269" t="s">
        <v>219</v>
      </c>
      <c r="G255" s="267"/>
      <c r="H255" s="270">
        <v>50.189999999999998</v>
      </c>
      <c r="I255" s="271"/>
      <c r="J255" s="267"/>
      <c r="K255" s="267"/>
      <c r="L255" s="272"/>
      <c r="M255" s="273"/>
      <c r="N255" s="274"/>
      <c r="O255" s="274"/>
      <c r="P255" s="274"/>
      <c r="Q255" s="274"/>
      <c r="R255" s="274"/>
      <c r="S255" s="274"/>
      <c r="T255" s="27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6" t="s">
        <v>160</v>
      </c>
      <c r="AU255" s="276" t="s">
        <v>86</v>
      </c>
      <c r="AV255" s="15" t="s">
        <v>152</v>
      </c>
      <c r="AW255" s="15" t="s">
        <v>31</v>
      </c>
      <c r="AX255" s="15" t="s">
        <v>83</v>
      </c>
      <c r="AY255" s="276" t="s">
        <v>129</v>
      </c>
    </row>
    <row r="256" s="2" customFormat="1">
      <c r="A256" s="39"/>
      <c r="B256" s="40"/>
      <c r="C256" s="219" t="s">
        <v>408</v>
      </c>
      <c r="D256" s="219" t="s">
        <v>132</v>
      </c>
      <c r="E256" s="220" t="s">
        <v>482</v>
      </c>
      <c r="F256" s="221" t="s">
        <v>483</v>
      </c>
      <c r="G256" s="222" t="s">
        <v>300</v>
      </c>
      <c r="H256" s="223">
        <v>652.47000000000003</v>
      </c>
      <c r="I256" s="224"/>
      <c r="J256" s="225">
        <f>ROUND(I256*H256,2)</f>
        <v>0</v>
      </c>
      <c r="K256" s="221" t="s">
        <v>136</v>
      </c>
      <c r="L256" s="45"/>
      <c r="M256" s="226" t="s">
        <v>1</v>
      </c>
      <c r="N256" s="227" t="s">
        <v>40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152</v>
      </c>
      <c r="AT256" s="230" t="s">
        <v>132</v>
      </c>
      <c r="AU256" s="230" t="s">
        <v>86</v>
      </c>
      <c r="AY256" s="18" t="s">
        <v>129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83</v>
      </c>
      <c r="BK256" s="231">
        <f>ROUND(I256*H256,2)</f>
        <v>0</v>
      </c>
      <c r="BL256" s="18" t="s">
        <v>152</v>
      </c>
      <c r="BM256" s="230" t="s">
        <v>484</v>
      </c>
    </row>
    <row r="257" s="2" customFormat="1">
      <c r="A257" s="39"/>
      <c r="B257" s="40"/>
      <c r="C257" s="41"/>
      <c r="D257" s="232" t="s">
        <v>139</v>
      </c>
      <c r="E257" s="41"/>
      <c r="F257" s="233" t="s">
        <v>485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139</v>
      </c>
      <c r="AU257" s="18" t="s">
        <v>86</v>
      </c>
    </row>
    <row r="258" s="14" customFormat="1">
      <c r="A258" s="14"/>
      <c r="B258" s="256"/>
      <c r="C258" s="257"/>
      <c r="D258" s="232" t="s">
        <v>160</v>
      </c>
      <c r="E258" s="258" t="s">
        <v>1</v>
      </c>
      <c r="F258" s="259" t="s">
        <v>486</v>
      </c>
      <c r="G258" s="257"/>
      <c r="H258" s="258" t="s">
        <v>1</v>
      </c>
      <c r="I258" s="260"/>
      <c r="J258" s="257"/>
      <c r="K258" s="257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160</v>
      </c>
      <c r="AU258" s="265" t="s">
        <v>86</v>
      </c>
      <c r="AV258" s="14" t="s">
        <v>83</v>
      </c>
      <c r="AW258" s="14" t="s">
        <v>31</v>
      </c>
      <c r="AX258" s="14" t="s">
        <v>75</v>
      </c>
      <c r="AY258" s="265" t="s">
        <v>129</v>
      </c>
    </row>
    <row r="259" s="13" customFormat="1">
      <c r="A259" s="13"/>
      <c r="B259" s="237"/>
      <c r="C259" s="238"/>
      <c r="D259" s="232" t="s">
        <v>160</v>
      </c>
      <c r="E259" s="239" t="s">
        <v>1</v>
      </c>
      <c r="F259" s="240" t="s">
        <v>628</v>
      </c>
      <c r="G259" s="238"/>
      <c r="H259" s="241">
        <v>652.47000000000003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160</v>
      </c>
      <c r="AU259" s="247" t="s">
        <v>86</v>
      </c>
      <c r="AV259" s="13" t="s">
        <v>86</v>
      </c>
      <c r="AW259" s="13" t="s">
        <v>31</v>
      </c>
      <c r="AX259" s="13" t="s">
        <v>83</v>
      </c>
      <c r="AY259" s="247" t="s">
        <v>129</v>
      </c>
    </row>
    <row r="260" s="2" customFormat="1">
      <c r="A260" s="39"/>
      <c r="B260" s="40"/>
      <c r="C260" s="219" t="s">
        <v>415</v>
      </c>
      <c r="D260" s="219" t="s">
        <v>132</v>
      </c>
      <c r="E260" s="220" t="s">
        <v>489</v>
      </c>
      <c r="F260" s="221" t="s">
        <v>490</v>
      </c>
      <c r="G260" s="222" t="s">
        <v>300</v>
      </c>
      <c r="H260" s="223">
        <v>24.579999999999998</v>
      </c>
      <c r="I260" s="224"/>
      <c r="J260" s="225">
        <f>ROUND(I260*H260,2)</f>
        <v>0</v>
      </c>
      <c r="K260" s="221" t="s">
        <v>136</v>
      </c>
      <c r="L260" s="45"/>
      <c r="M260" s="226" t="s">
        <v>1</v>
      </c>
      <c r="N260" s="227" t="s">
        <v>40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152</v>
      </c>
      <c r="AT260" s="230" t="s">
        <v>132</v>
      </c>
      <c r="AU260" s="230" t="s">
        <v>86</v>
      </c>
      <c r="AY260" s="18" t="s">
        <v>129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83</v>
      </c>
      <c r="BK260" s="231">
        <f>ROUND(I260*H260,2)</f>
        <v>0</v>
      </c>
      <c r="BL260" s="18" t="s">
        <v>152</v>
      </c>
      <c r="BM260" s="230" t="s">
        <v>491</v>
      </c>
    </row>
    <row r="261" s="2" customFormat="1">
      <c r="A261" s="39"/>
      <c r="B261" s="40"/>
      <c r="C261" s="41"/>
      <c r="D261" s="232" t="s">
        <v>139</v>
      </c>
      <c r="E261" s="41"/>
      <c r="F261" s="233" t="s">
        <v>492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139</v>
      </c>
      <c r="AU261" s="18" t="s">
        <v>86</v>
      </c>
    </row>
    <row r="262" s="2" customFormat="1">
      <c r="A262" s="39"/>
      <c r="B262" s="40"/>
      <c r="C262" s="219" t="s">
        <v>420</v>
      </c>
      <c r="D262" s="219" t="s">
        <v>132</v>
      </c>
      <c r="E262" s="220" t="s">
        <v>494</v>
      </c>
      <c r="F262" s="221" t="s">
        <v>495</v>
      </c>
      <c r="G262" s="222" t="s">
        <v>300</v>
      </c>
      <c r="H262" s="223">
        <v>50.189999999999998</v>
      </c>
      <c r="I262" s="224"/>
      <c r="J262" s="225">
        <f>ROUND(I262*H262,2)</f>
        <v>0</v>
      </c>
      <c r="K262" s="221" t="s">
        <v>136</v>
      </c>
      <c r="L262" s="45"/>
      <c r="M262" s="226" t="s">
        <v>1</v>
      </c>
      <c r="N262" s="227" t="s">
        <v>40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152</v>
      </c>
      <c r="AT262" s="230" t="s">
        <v>132</v>
      </c>
      <c r="AU262" s="230" t="s">
        <v>86</v>
      </c>
      <c r="AY262" s="18" t="s">
        <v>129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83</v>
      </c>
      <c r="BK262" s="231">
        <f>ROUND(I262*H262,2)</f>
        <v>0</v>
      </c>
      <c r="BL262" s="18" t="s">
        <v>152</v>
      </c>
      <c r="BM262" s="230" t="s">
        <v>496</v>
      </c>
    </row>
    <row r="263" s="2" customFormat="1">
      <c r="A263" s="39"/>
      <c r="B263" s="40"/>
      <c r="C263" s="41"/>
      <c r="D263" s="232" t="s">
        <v>139</v>
      </c>
      <c r="E263" s="41"/>
      <c r="F263" s="233" t="s">
        <v>497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139</v>
      </c>
      <c r="AU263" s="18" t="s">
        <v>86</v>
      </c>
    </row>
    <row r="264" s="2" customFormat="1" ht="33" customHeight="1">
      <c r="A264" s="39"/>
      <c r="B264" s="40"/>
      <c r="C264" s="219" t="s">
        <v>424</v>
      </c>
      <c r="D264" s="219" t="s">
        <v>132</v>
      </c>
      <c r="E264" s="220" t="s">
        <v>499</v>
      </c>
      <c r="F264" s="221" t="s">
        <v>500</v>
      </c>
      <c r="G264" s="222" t="s">
        <v>300</v>
      </c>
      <c r="H264" s="223">
        <v>50.189999999999998</v>
      </c>
      <c r="I264" s="224"/>
      <c r="J264" s="225">
        <f>ROUND(I264*H264,2)</f>
        <v>0</v>
      </c>
      <c r="K264" s="221" t="s">
        <v>136</v>
      </c>
      <c r="L264" s="45"/>
      <c r="M264" s="226" t="s">
        <v>1</v>
      </c>
      <c r="N264" s="227" t="s">
        <v>40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152</v>
      </c>
      <c r="AT264" s="230" t="s">
        <v>132</v>
      </c>
      <c r="AU264" s="230" t="s">
        <v>86</v>
      </c>
      <c r="AY264" s="18" t="s">
        <v>129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83</v>
      </c>
      <c r="BK264" s="231">
        <f>ROUND(I264*H264,2)</f>
        <v>0</v>
      </c>
      <c r="BL264" s="18" t="s">
        <v>152</v>
      </c>
      <c r="BM264" s="230" t="s">
        <v>501</v>
      </c>
    </row>
    <row r="265" s="2" customFormat="1">
      <c r="A265" s="39"/>
      <c r="B265" s="40"/>
      <c r="C265" s="41"/>
      <c r="D265" s="232" t="s">
        <v>139</v>
      </c>
      <c r="E265" s="41"/>
      <c r="F265" s="233" t="s">
        <v>502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139</v>
      </c>
      <c r="AU265" s="18" t="s">
        <v>86</v>
      </c>
    </row>
    <row r="266" s="13" customFormat="1">
      <c r="A266" s="13"/>
      <c r="B266" s="237"/>
      <c r="C266" s="238"/>
      <c r="D266" s="232" t="s">
        <v>160</v>
      </c>
      <c r="E266" s="239" t="s">
        <v>1</v>
      </c>
      <c r="F266" s="240" t="s">
        <v>629</v>
      </c>
      <c r="G266" s="238"/>
      <c r="H266" s="241">
        <v>50.189999999999998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160</v>
      </c>
      <c r="AU266" s="247" t="s">
        <v>86</v>
      </c>
      <c r="AV266" s="13" t="s">
        <v>86</v>
      </c>
      <c r="AW266" s="13" t="s">
        <v>31</v>
      </c>
      <c r="AX266" s="13" t="s">
        <v>75</v>
      </c>
      <c r="AY266" s="247" t="s">
        <v>129</v>
      </c>
    </row>
    <row r="267" s="15" customFormat="1">
      <c r="A267" s="15"/>
      <c r="B267" s="266"/>
      <c r="C267" s="267"/>
      <c r="D267" s="232" t="s">
        <v>160</v>
      </c>
      <c r="E267" s="268" t="s">
        <v>1</v>
      </c>
      <c r="F267" s="269" t="s">
        <v>219</v>
      </c>
      <c r="G267" s="267"/>
      <c r="H267" s="270">
        <v>50.189999999999998</v>
      </c>
      <c r="I267" s="271"/>
      <c r="J267" s="267"/>
      <c r="K267" s="267"/>
      <c r="L267" s="272"/>
      <c r="M267" s="273"/>
      <c r="N267" s="274"/>
      <c r="O267" s="274"/>
      <c r="P267" s="274"/>
      <c r="Q267" s="274"/>
      <c r="R267" s="274"/>
      <c r="S267" s="274"/>
      <c r="T267" s="27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6" t="s">
        <v>160</v>
      </c>
      <c r="AU267" s="276" t="s">
        <v>86</v>
      </c>
      <c r="AV267" s="15" t="s">
        <v>152</v>
      </c>
      <c r="AW267" s="15" t="s">
        <v>31</v>
      </c>
      <c r="AX267" s="15" t="s">
        <v>83</v>
      </c>
      <c r="AY267" s="276" t="s">
        <v>129</v>
      </c>
    </row>
    <row r="268" s="2" customFormat="1">
      <c r="A268" s="39"/>
      <c r="B268" s="40"/>
      <c r="C268" s="219" t="s">
        <v>428</v>
      </c>
      <c r="D268" s="219" t="s">
        <v>132</v>
      </c>
      <c r="E268" s="220" t="s">
        <v>510</v>
      </c>
      <c r="F268" s="221" t="s">
        <v>511</v>
      </c>
      <c r="G268" s="222" t="s">
        <v>300</v>
      </c>
      <c r="H268" s="223">
        <v>13.630000000000001</v>
      </c>
      <c r="I268" s="224"/>
      <c r="J268" s="225">
        <f>ROUND(I268*H268,2)</f>
        <v>0</v>
      </c>
      <c r="K268" s="221" t="s">
        <v>136</v>
      </c>
      <c r="L268" s="45"/>
      <c r="M268" s="226" t="s">
        <v>1</v>
      </c>
      <c r="N268" s="227" t="s">
        <v>40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152</v>
      </c>
      <c r="AT268" s="230" t="s">
        <v>132</v>
      </c>
      <c r="AU268" s="230" t="s">
        <v>86</v>
      </c>
      <c r="AY268" s="18" t="s">
        <v>129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83</v>
      </c>
      <c r="BK268" s="231">
        <f>ROUND(I268*H268,2)</f>
        <v>0</v>
      </c>
      <c r="BL268" s="18" t="s">
        <v>152</v>
      </c>
      <c r="BM268" s="230" t="s">
        <v>512</v>
      </c>
    </row>
    <row r="269" s="2" customFormat="1">
      <c r="A269" s="39"/>
      <c r="B269" s="40"/>
      <c r="C269" s="41"/>
      <c r="D269" s="232" t="s">
        <v>139</v>
      </c>
      <c r="E269" s="41"/>
      <c r="F269" s="233" t="s">
        <v>302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139</v>
      </c>
      <c r="AU269" s="18" t="s">
        <v>86</v>
      </c>
    </row>
    <row r="270" s="13" customFormat="1">
      <c r="A270" s="13"/>
      <c r="B270" s="237"/>
      <c r="C270" s="238"/>
      <c r="D270" s="232" t="s">
        <v>160</v>
      </c>
      <c r="E270" s="239" t="s">
        <v>1</v>
      </c>
      <c r="F270" s="240" t="s">
        <v>620</v>
      </c>
      <c r="G270" s="238"/>
      <c r="H270" s="241">
        <v>13.630000000000001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160</v>
      </c>
      <c r="AU270" s="247" t="s">
        <v>86</v>
      </c>
      <c r="AV270" s="13" t="s">
        <v>86</v>
      </c>
      <c r="AW270" s="13" t="s">
        <v>31</v>
      </c>
      <c r="AX270" s="13" t="s">
        <v>83</v>
      </c>
      <c r="AY270" s="247" t="s">
        <v>129</v>
      </c>
    </row>
    <row r="271" s="12" customFormat="1" ht="22.8" customHeight="1">
      <c r="A271" s="12"/>
      <c r="B271" s="203"/>
      <c r="C271" s="204"/>
      <c r="D271" s="205" t="s">
        <v>74</v>
      </c>
      <c r="E271" s="217" t="s">
        <v>514</v>
      </c>
      <c r="F271" s="217" t="s">
        <v>515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SUM(P272:P273)</f>
        <v>0</v>
      </c>
      <c r="Q271" s="211"/>
      <c r="R271" s="212">
        <f>SUM(R272:R273)</f>
        <v>0</v>
      </c>
      <c r="S271" s="211"/>
      <c r="T271" s="213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83</v>
      </c>
      <c r="AT271" s="215" t="s">
        <v>74</v>
      </c>
      <c r="AU271" s="215" t="s">
        <v>83</v>
      </c>
      <c r="AY271" s="214" t="s">
        <v>129</v>
      </c>
      <c r="BK271" s="216">
        <f>SUM(BK272:BK273)</f>
        <v>0</v>
      </c>
    </row>
    <row r="272" s="2" customFormat="1">
      <c r="A272" s="39"/>
      <c r="B272" s="40"/>
      <c r="C272" s="219" t="s">
        <v>432</v>
      </c>
      <c r="D272" s="219" t="s">
        <v>132</v>
      </c>
      <c r="E272" s="220" t="s">
        <v>517</v>
      </c>
      <c r="F272" s="221" t="s">
        <v>518</v>
      </c>
      <c r="G272" s="222" t="s">
        <v>300</v>
      </c>
      <c r="H272" s="223">
        <v>55.444000000000003</v>
      </c>
      <c r="I272" s="224"/>
      <c r="J272" s="225">
        <f>ROUND(I272*H272,2)</f>
        <v>0</v>
      </c>
      <c r="K272" s="221" t="s">
        <v>136</v>
      </c>
      <c r="L272" s="45"/>
      <c r="M272" s="226" t="s">
        <v>1</v>
      </c>
      <c r="N272" s="227" t="s">
        <v>40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152</v>
      </c>
      <c r="AT272" s="230" t="s">
        <v>132</v>
      </c>
      <c r="AU272" s="230" t="s">
        <v>86</v>
      </c>
      <c r="AY272" s="18" t="s">
        <v>129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83</v>
      </c>
      <c r="BK272" s="231">
        <f>ROUND(I272*H272,2)</f>
        <v>0</v>
      </c>
      <c r="BL272" s="18" t="s">
        <v>152</v>
      </c>
      <c r="BM272" s="230" t="s">
        <v>519</v>
      </c>
    </row>
    <row r="273" s="2" customFormat="1">
      <c r="A273" s="39"/>
      <c r="B273" s="40"/>
      <c r="C273" s="41"/>
      <c r="D273" s="232" t="s">
        <v>139</v>
      </c>
      <c r="E273" s="41"/>
      <c r="F273" s="233" t="s">
        <v>520</v>
      </c>
      <c r="G273" s="41"/>
      <c r="H273" s="41"/>
      <c r="I273" s="234"/>
      <c r="J273" s="41"/>
      <c r="K273" s="41"/>
      <c r="L273" s="45"/>
      <c r="M273" s="248"/>
      <c r="N273" s="249"/>
      <c r="O273" s="250"/>
      <c r="P273" s="250"/>
      <c r="Q273" s="250"/>
      <c r="R273" s="250"/>
      <c r="S273" s="250"/>
      <c r="T273" s="251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139</v>
      </c>
      <c r="AU273" s="18" t="s">
        <v>86</v>
      </c>
    </row>
    <row r="274" s="2" customFormat="1" ht="6.96" customHeight="1">
      <c r="A274" s="39"/>
      <c r="B274" s="67"/>
      <c r="C274" s="68"/>
      <c r="D274" s="68"/>
      <c r="E274" s="68"/>
      <c r="F274" s="68"/>
      <c r="G274" s="68"/>
      <c r="H274" s="68"/>
      <c r="I274" s="68"/>
      <c r="J274" s="68"/>
      <c r="K274" s="68"/>
      <c r="L274" s="45"/>
      <c r="M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</row>
  </sheetData>
  <sheetProtection sheet="1" autoFilter="0" formatColumns="0" formatRows="0" objects="1" scenarios="1" spinCount="100000" saltValue="ZbRseJ30i/cu7Pto6khixGdswpFJp56weg9WMEYf+NjMsvyIGWPpWmcKHlPqIYyGVrY+jWVOlvB4RshLtU0VZQ==" hashValue="q4I397FYBNNuAo1LVEBG8JfMcyxR5BMTMzpQggfZypjC7nzEe8DewJQFo073Qb3A1rqYaQiVbk3rB2rOe1eazA==" algorithmName="SHA-512" password="CC35"/>
  <autoFilter ref="C122:K27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CHODNÍKU VE LHOTĚ PODÉL SIL.III/03323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27. 1. 2020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ROUND((SUM(BE122:BE275)),  2)</f>
        <v>0</v>
      </c>
      <c r="G33" s="39"/>
      <c r="H33" s="39"/>
      <c r="I33" s="156">
        <v>0.20999999999999999</v>
      </c>
      <c r="J33" s="155">
        <f>ROUND(((SUM(BE122:BE275))*I33),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ROUND((SUM(BF122:BF275)),  2)</f>
        <v>0</v>
      </c>
      <c r="G34" s="39"/>
      <c r="H34" s="39"/>
      <c r="I34" s="156">
        <v>0.14999999999999999</v>
      </c>
      <c r="J34" s="155">
        <f>ROUND(((SUM(BF122:BF275))*I34),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ROUND((SUM(BG122:BG275)),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ROUND((SUM(BH122:BH275)),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ROUND((SUM(BI122:BI275)),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CHODNÍKU VE LHOTĚ PODÉL SIL.III/03323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101.3 - CHODNÍK- Nezpůsobilé výdaje projektu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Lhota</v>
      </c>
      <c r="G89" s="41"/>
      <c r="H89" s="41"/>
      <c r="I89" s="33" t="s">
        <v>22</v>
      </c>
      <c r="J89" s="80" t="str">
        <f>IF(J12="","",J12)</f>
        <v>27. 1. 2020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Sýkorová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0"/>
      <c r="C97" s="181"/>
      <c r="D97" s="182" t="s">
        <v>180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181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183</v>
      </c>
      <c r="E99" s="189"/>
      <c r="F99" s="189"/>
      <c r="G99" s="189"/>
      <c r="H99" s="189"/>
      <c r="I99" s="189"/>
      <c r="J99" s="190">
        <f>J194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185</v>
      </c>
      <c r="E100" s="189"/>
      <c r="F100" s="189"/>
      <c r="G100" s="189"/>
      <c r="H100" s="189"/>
      <c r="I100" s="189"/>
      <c r="J100" s="190">
        <f>J217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186</v>
      </c>
      <c r="E101" s="189"/>
      <c r="F101" s="189"/>
      <c r="G101" s="189"/>
      <c r="H101" s="189"/>
      <c r="I101" s="189"/>
      <c r="J101" s="190">
        <f>J253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187</v>
      </c>
      <c r="E102" s="189"/>
      <c r="F102" s="189"/>
      <c r="G102" s="189"/>
      <c r="H102" s="189"/>
      <c r="I102" s="189"/>
      <c r="J102" s="190">
        <f>J273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REKONSTRUKCE CHODNÍKU VE LHOTĚ PODÉL SIL.III/03323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101.3 - CHODNÍK- Nezpůsobilé výdaje projektu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Lhota</v>
      </c>
      <c r="G116" s="41"/>
      <c r="H116" s="41"/>
      <c r="I116" s="33" t="s">
        <v>22</v>
      </c>
      <c r="J116" s="80" t="str">
        <f>IF(J12="","",J12)</f>
        <v>27. 1. 2020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30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32</v>
      </c>
      <c r="J119" s="37" t="str">
        <f>E24</f>
        <v>Sýkorová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114</v>
      </c>
      <c r="D121" s="195" t="s">
        <v>60</v>
      </c>
      <c r="E121" s="195" t="s">
        <v>56</v>
      </c>
      <c r="F121" s="195" t="s">
        <v>57</v>
      </c>
      <c r="G121" s="195" t="s">
        <v>115</v>
      </c>
      <c r="H121" s="195" t="s">
        <v>116</v>
      </c>
      <c r="I121" s="195" t="s">
        <v>117</v>
      </c>
      <c r="J121" s="195" t="s">
        <v>106</v>
      </c>
      <c r="K121" s="196" t="s">
        <v>118</v>
      </c>
      <c r="L121" s="197"/>
      <c r="M121" s="101" t="s">
        <v>1</v>
      </c>
      <c r="N121" s="102" t="s">
        <v>39</v>
      </c>
      <c r="O121" s="102" t="s">
        <v>119</v>
      </c>
      <c r="P121" s="102" t="s">
        <v>120</v>
      </c>
      <c r="Q121" s="102" t="s">
        <v>121</v>
      </c>
      <c r="R121" s="102" t="s">
        <v>122</v>
      </c>
      <c r="S121" s="102" t="s">
        <v>123</v>
      </c>
      <c r="T121" s="103" t="s">
        <v>124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125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17.939658100000003</v>
      </c>
      <c r="S122" s="105"/>
      <c r="T122" s="201">
        <f>T123</f>
        <v>6.4815000000000005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74</v>
      </c>
      <c r="AU122" s="18" t="s">
        <v>108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188</v>
      </c>
      <c r="F123" s="206" t="s">
        <v>189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P124+P194+P217+P253+P273</f>
        <v>0</v>
      </c>
      <c r="Q123" s="211"/>
      <c r="R123" s="212">
        <f>R124+R194+R217+R253+R273</f>
        <v>17.939658100000003</v>
      </c>
      <c r="S123" s="211"/>
      <c r="T123" s="213">
        <f>T124+T194+T217+T253+T273</f>
        <v>6.4815000000000005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74</v>
      </c>
      <c r="AU123" s="215" t="s">
        <v>75</v>
      </c>
      <c r="AY123" s="214" t="s">
        <v>129</v>
      </c>
      <c r="BK123" s="216">
        <f>BK124+BK194+BK217+BK253+BK273</f>
        <v>0</v>
      </c>
    </row>
    <row r="124" s="12" customFormat="1" ht="22.8" customHeight="1">
      <c r="A124" s="12"/>
      <c r="B124" s="203"/>
      <c r="C124" s="204"/>
      <c r="D124" s="205" t="s">
        <v>74</v>
      </c>
      <c r="E124" s="217" t="s">
        <v>83</v>
      </c>
      <c r="F124" s="217" t="s">
        <v>190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SUM(P125:P193)</f>
        <v>0</v>
      </c>
      <c r="Q124" s="211"/>
      <c r="R124" s="212">
        <f>SUM(R125:R193)</f>
        <v>4.1055324999999998</v>
      </c>
      <c r="S124" s="211"/>
      <c r="T124" s="213">
        <f>SUM(T125:T193)</f>
        <v>6.4815000000000005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83</v>
      </c>
      <c r="AT124" s="215" t="s">
        <v>74</v>
      </c>
      <c r="AU124" s="215" t="s">
        <v>83</v>
      </c>
      <c r="AY124" s="214" t="s">
        <v>129</v>
      </c>
      <c r="BK124" s="216">
        <f>SUM(BK125:BK193)</f>
        <v>0</v>
      </c>
    </row>
    <row r="125" s="2" customFormat="1">
      <c r="A125" s="39"/>
      <c r="B125" s="40"/>
      <c r="C125" s="219" t="s">
        <v>83</v>
      </c>
      <c r="D125" s="219" t="s">
        <v>132</v>
      </c>
      <c r="E125" s="220" t="s">
        <v>220</v>
      </c>
      <c r="F125" s="221" t="s">
        <v>221</v>
      </c>
      <c r="G125" s="222" t="s">
        <v>193</v>
      </c>
      <c r="H125" s="223">
        <v>21.75</v>
      </c>
      <c r="I125" s="224"/>
      <c r="J125" s="225">
        <f>ROUND(I125*H125,2)</f>
        <v>0</v>
      </c>
      <c r="K125" s="221" t="s">
        <v>136</v>
      </c>
      <c r="L125" s="45"/>
      <c r="M125" s="226" t="s">
        <v>1</v>
      </c>
      <c r="N125" s="227" t="s">
        <v>40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0.17000000000000001</v>
      </c>
      <c r="T125" s="229">
        <f>S125*H125</f>
        <v>3.6975000000000002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152</v>
      </c>
      <c r="AT125" s="230" t="s">
        <v>132</v>
      </c>
      <c r="AU125" s="230" t="s">
        <v>86</v>
      </c>
      <c r="AY125" s="18" t="s">
        <v>129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83</v>
      </c>
      <c r="BK125" s="231">
        <f>ROUND(I125*H125,2)</f>
        <v>0</v>
      </c>
      <c r="BL125" s="18" t="s">
        <v>152</v>
      </c>
      <c r="BM125" s="230" t="s">
        <v>631</v>
      </c>
    </row>
    <row r="126" s="2" customFormat="1">
      <c r="A126" s="39"/>
      <c r="B126" s="40"/>
      <c r="C126" s="41"/>
      <c r="D126" s="232" t="s">
        <v>139</v>
      </c>
      <c r="E126" s="41"/>
      <c r="F126" s="233" t="s">
        <v>223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86</v>
      </c>
    </row>
    <row r="127" s="13" customFormat="1">
      <c r="A127" s="13"/>
      <c r="B127" s="237"/>
      <c r="C127" s="238"/>
      <c r="D127" s="232" t="s">
        <v>160</v>
      </c>
      <c r="E127" s="239" t="s">
        <v>1</v>
      </c>
      <c r="F127" s="240" t="s">
        <v>632</v>
      </c>
      <c r="G127" s="238"/>
      <c r="H127" s="241">
        <v>21.75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160</v>
      </c>
      <c r="AU127" s="247" t="s">
        <v>86</v>
      </c>
      <c r="AV127" s="13" t="s">
        <v>86</v>
      </c>
      <c r="AW127" s="13" t="s">
        <v>31</v>
      </c>
      <c r="AX127" s="13" t="s">
        <v>75</v>
      </c>
      <c r="AY127" s="247" t="s">
        <v>129</v>
      </c>
    </row>
    <row r="128" s="15" customFormat="1">
      <c r="A128" s="15"/>
      <c r="B128" s="266"/>
      <c r="C128" s="267"/>
      <c r="D128" s="232" t="s">
        <v>160</v>
      </c>
      <c r="E128" s="268" t="s">
        <v>1</v>
      </c>
      <c r="F128" s="269" t="s">
        <v>219</v>
      </c>
      <c r="G128" s="267"/>
      <c r="H128" s="270">
        <v>21.75</v>
      </c>
      <c r="I128" s="271"/>
      <c r="J128" s="267"/>
      <c r="K128" s="267"/>
      <c r="L128" s="272"/>
      <c r="M128" s="273"/>
      <c r="N128" s="274"/>
      <c r="O128" s="274"/>
      <c r="P128" s="274"/>
      <c r="Q128" s="274"/>
      <c r="R128" s="274"/>
      <c r="S128" s="274"/>
      <c r="T128" s="27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6" t="s">
        <v>160</v>
      </c>
      <c r="AU128" s="276" t="s">
        <v>86</v>
      </c>
      <c r="AV128" s="15" t="s">
        <v>152</v>
      </c>
      <c r="AW128" s="15" t="s">
        <v>31</v>
      </c>
      <c r="AX128" s="15" t="s">
        <v>83</v>
      </c>
      <c r="AY128" s="276" t="s">
        <v>129</v>
      </c>
    </row>
    <row r="129" s="2" customFormat="1">
      <c r="A129" s="39"/>
      <c r="B129" s="40"/>
      <c r="C129" s="219" t="s">
        <v>86</v>
      </c>
      <c r="D129" s="219" t="s">
        <v>132</v>
      </c>
      <c r="E129" s="220" t="s">
        <v>633</v>
      </c>
      <c r="F129" s="221" t="s">
        <v>634</v>
      </c>
      <c r="G129" s="222" t="s">
        <v>193</v>
      </c>
      <c r="H129" s="223">
        <v>21.75</v>
      </c>
      <c r="I129" s="224"/>
      <c r="J129" s="225">
        <f>ROUND(I129*H129,2)</f>
        <v>0</v>
      </c>
      <c r="K129" s="221" t="s">
        <v>136</v>
      </c>
      <c r="L129" s="45"/>
      <c r="M129" s="226" t="s">
        <v>1</v>
      </c>
      <c r="N129" s="227" t="s">
        <v>40</v>
      </c>
      <c r="O129" s="92"/>
      <c r="P129" s="228">
        <f>O129*H129</f>
        <v>0</v>
      </c>
      <c r="Q129" s="228">
        <v>5.0000000000000002E-05</v>
      </c>
      <c r="R129" s="228">
        <f>Q129*H129</f>
        <v>0.0010875000000000001</v>
      </c>
      <c r="S129" s="228">
        <v>0.128</v>
      </c>
      <c r="T129" s="229">
        <f>S129*H129</f>
        <v>2.7840000000000003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152</v>
      </c>
      <c r="AT129" s="230" t="s">
        <v>132</v>
      </c>
      <c r="AU129" s="230" t="s">
        <v>86</v>
      </c>
      <c r="AY129" s="18" t="s">
        <v>129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83</v>
      </c>
      <c r="BK129" s="231">
        <f>ROUND(I129*H129,2)</f>
        <v>0</v>
      </c>
      <c r="BL129" s="18" t="s">
        <v>152</v>
      </c>
      <c r="BM129" s="230" t="s">
        <v>635</v>
      </c>
    </row>
    <row r="130" s="2" customFormat="1">
      <c r="A130" s="39"/>
      <c r="B130" s="40"/>
      <c r="C130" s="41"/>
      <c r="D130" s="232" t="s">
        <v>139</v>
      </c>
      <c r="E130" s="41"/>
      <c r="F130" s="233" t="s">
        <v>636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139</v>
      </c>
      <c r="AU130" s="18" t="s">
        <v>86</v>
      </c>
    </row>
    <row r="131" s="13" customFormat="1">
      <c r="A131" s="13"/>
      <c r="B131" s="237"/>
      <c r="C131" s="238"/>
      <c r="D131" s="232" t="s">
        <v>160</v>
      </c>
      <c r="E131" s="239" t="s">
        <v>1</v>
      </c>
      <c r="F131" s="240" t="s">
        <v>637</v>
      </c>
      <c r="G131" s="238"/>
      <c r="H131" s="241">
        <v>21.75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160</v>
      </c>
      <c r="AU131" s="247" t="s">
        <v>86</v>
      </c>
      <c r="AV131" s="13" t="s">
        <v>86</v>
      </c>
      <c r="AW131" s="13" t="s">
        <v>31</v>
      </c>
      <c r="AX131" s="13" t="s">
        <v>83</v>
      </c>
      <c r="AY131" s="247" t="s">
        <v>129</v>
      </c>
    </row>
    <row r="132" s="2" customFormat="1">
      <c r="A132" s="39"/>
      <c r="B132" s="40"/>
      <c r="C132" s="219" t="s">
        <v>145</v>
      </c>
      <c r="D132" s="219" t="s">
        <v>132</v>
      </c>
      <c r="E132" s="220" t="s">
        <v>246</v>
      </c>
      <c r="F132" s="221" t="s">
        <v>247</v>
      </c>
      <c r="G132" s="222" t="s">
        <v>241</v>
      </c>
      <c r="H132" s="223">
        <v>6.5949999999999998</v>
      </c>
      <c r="I132" s="224"/>
      <c r="J132" s="225">
        <f>ROUND(I132*H132,2)</f>
        <v>0</v>
      </c>
      <c r="K132" s="221" t="s">
        <v>136</v>
      </c>
      <c r="L132" s="45"/>
      <c r="M132" s="226" t="s">
        <v>1</v>
      </c>
      <c r="N132" s="227" t="s">
        <v>40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132</v>
      </c>
      <c r="AU132" s="230" t="s">
        <v>86</v>
      </c>
      <c r="AY132" s="18" t="s">
        <v>129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152</v>
      </c>
      <c r="BM132" s="230" t="s">
        <v>248</v>
      </c>
    </row>
    <row r="133" s="2" customFormat="1">
      <c r="A133" s="39"/>
      <c r="B133" s="40"/>
      <c r="C133" s="41"/>
      <c r="D133" s="232" t="s">
        <v>139</v>
      </c>
      <c r="E133" s="41"/>
      <c r="F133" s="233" t="s">
        <v>249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139</v>
      </c>
      <c r="AU133" s="18" t="s">
        <v>86</v>
      </c>
    </row>
    <row r="134" s="14" customFormat="1">
      <c r="A134" s="14"/>
      <c r="B134" s="256"/>
      <c r="C134" s="257"/>
      <c r="D134" s="232" t="s">
        <v>160</v>
      </c>
      <c r="E134" s="258" t="s">
        <v>1</v>
      </c>
      <c r="F134" s="259" t="s">
        <v>250</v>
      </c>
      <c r="G134" s="257"/>
      <c r="H134" s="258" t="s">
        <v>1</v>
      </c>
      <c r="I134" s="260"/>
      <c r="J134" s="257"/>
      <c r="K134" s="257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160</v>
      </c>
      <c r="AU134" s="265" t="s">
        <v>86</v>
      </c>
      <c r="AV134" s="14" t="s">
        <v>83</v>
      </c>
      <c r="AW134" s="14" t="s">
        <v>31</v>
      </c>
      <c r="AX134" s="14" t="s">
        <v>75</v>
      </c>
      <c r="AY134" s="265" t="s">
        <v>129</v>
      </c>
    </row>
    <row r="135" s="13" customFormat="1">
      <c r="A135" s="13"/>
      <c r="B135" s="237"/>
      <c r="C135" s="238"/>
      <c r="D135" s="232" t="s">
        <v>160</v>
      </c>
      <c r="E135" s="239" t="s">
        <v>1</v>
      </c>
      <c r="F135" s="240" t="s">
        <v>638</v>
      </c>
      <c r="G135" s="238"/>
      <c r="H135" s="241">
        <v>0.79500000000000004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160</v>
      </c>
      <c r="AU135" s="247" t="s">
        <v>86</v>
      </c>
      <c r="AV135" s="13" t="s">
        <v>86</v>
      </c>
      <c r="AW135" s="13" t="s">
        <v>31</v>
      </c>
      <c r="AX135" s="13" t="s">
        <v>75</v>
      </c>
      <c r="AY135" s="247" t="s">
        <v>129</v>
      </c>
    </row>
    <row r="136" s="13" customFormat="1">
      <c r="A136" s="13"/>
      <c r="B136" s="237"/>
      <c r="C136" s="238"/>
      <c r="D136" s="232" t="s">
        <v>160</v>
      </c>
      <c r="E136" s="239" t="s">
        <v>1</v>
      </c>
      <c r="F136" s="240" t="s">
        <v>639</v>
      </c>
      <c r="G136" s="238"/>
      <c r="H136" s="241">
        <v>5.7999999999999998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160</v>
      </c>
      <c r="AU136" s="247" t="s">
        <v>86</v>
      </c>
      <c r="AV136" s="13" t="s">
        <v>86</v>
      </c>
      <c r="AW136" s="13" t="s">
        <v>31</v>
      </c>
      <c r="AX136" s="13" t="s">
        <v>75</v>
      </c>
      <c r="AY136" s="247" t="s">
        <v>129</v>
      </c>
    </row>
    <row r="137" s="15" customFormat="1">
      <c r="A137" s="15"/>
      <c r="B137" s="266"/>
      <c r="C137" s="267"/>
      <c r="D137" s="232" t="s">
        <v>160</v>
      </c>
      <c r="E137" s="268" t="s">
        <v>1</v>
      </c>
      <c r="F137" s="269" t="s">
        <v>219</v>
      </c>
      <c r="G137" s="267"/>
      <c r="H137" s="270">
        <v>6.5949999999999998</v>
      </c>
      <c r="I137" s="271"/>
      <c r="J137" s="267"/>
      <c r="K137" s="267"/>
      <c r="L137" s="272"/>
      <c r="M137" s="273"/>
      <c r="N137" s="274"/>
      <c r="O137" s="274"/>
      <c r="P137" s="274"/>
      <c r="Q137" s="274"/>
      <c r="R137" s="274"/>
      <c r="S137" s="274"/>
      <c r="T137" s="27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6" t="s">
        <v>160</v>
      </c>
      <c r="AU137" s="276" t="s">
        <v>86</v>
      </c>
      <c r="AV137" s="15" t="s">
        <v>152</v>
      </c>
      <c r="AW137" s="15" t="s">
        <v>31</v>
      </c>
      <c r="AX137" s="15" t="s">
        <v>83</v>
      </c>
      <c r="AY137" s="276" t="s">
        <v>129</v>
      </c>
    </row>
    <row r="138" s="2" customFormat="1">
      <c r="A138" s="39"/>
      <c r="B138" s="40"/>
      <c r="C138" s="219" t="s">
        <v>152</v>
      </c>
      <c r="D138" s="219" t="s">
        <v>132</v>
      </c>
      <c r="E138" s="220" t="s">
        <v>255</v>
      </c>
      <c r="F138" s="221" t="s">
        <v>256</v>
      </c>
      <c r="G138" s="222" t="s">
        <v>241</v>
      </c>
      <c r="H138" s="223">
        <v>6.5949999999999998</v>
      </c>
      <c r="I138" s="224"/>
      <c r="J138" s="225">
        <f>ROUND(I138*H138,2)</f>
        <v>0</v>
      </c>
      <c r="K138" s="221" t="s">
        <v>136</v>
      </c>
      <c r="L138" s="45"/>
      <c r="M138" s="226" t="s">
        <v>1</v>
      </c>
      <c r="N138" s="227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152</v>
      </c>
      <c r="AT138" s="230" t="s">
        <v>132</v>
      </c>
      <c r="AU138" s="230" t="s">
        <v>86</v>
      </c>
      <c r="AY138" s="18" t="s">
        <v>129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152</v>
      </c>
      <c r="BM138" s="230" t="s">
        <v>257</v>
      </c>
    </row>
    <row r="139" s="2" customFormat="1">
      <c r="A139" s="39"/>
      <c r="B139" s="40"/>
      <c r="C139" s="41"/>
      <c r="D139" s="232" t="s">
        <v>139</v>
      </c>
      <c r="E139" s="41"/>
      <c r="F139" s="233" t="s">
        <v>258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86</v>
      </c>
    </row>
    <row r="140" s="2" customFormat="1">
      <c r="A140" s="39"/>
      <c r="B140" s="40"/>
      <c r="C140" s="219" t="s">
        <v>128</v>
      </c>
      <c r="D140" s="219" t="s">
        <v>132</v>
      </c>
      <c r="E140" s="220" t="s">
        <v>260</v>
      </c>
      <c r="F140" s="221" t="s">
        <v>261</v>
      </c>
      <c r="G140" s="222" t="s">
        <v>241</v>
      </c>
      <c r="H140" s="223">
        <v>5.2199999999999998</v>
      </c>
      <c r="I140" s="224"/>
      <c r="J140" s="225">
        <f>ROUND(I140*H140,2)</f>
        <v>0</v>
      </c>
      <c r="K140" s="221" t="s">
        <v>136</v>
      </c>
      <c r="L140" s="45"/>
      <c r="M140" s="226" t="s">
        <v>1</v>
      </c>
      <c r="N140" s="227" t="s">
        <v>40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132</v>
      </c>
      <c r="AU140" s="230" t="s">
        <v>86</v>
      </c>
      <c r="AY140" s="18" t="s">
        <v>129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83</v>
      </c>
      <c r="BK140" s="231">
        <f>ROUND(I140*H140,2)</f>
        <v>0</v>
      </c>
      <c r="BL140" s="18" t="s">
        <v>152</v>
      </c>
      <c r="BM140" s="230" t="s">
        <v>262</v>
      </c>
    </row>
    <row r="141" s="2" customFormat="1">
      <c r="A141" s="39"/>
      <c r="B141" s="40"/>
      <c r="C141" s="41"/>
      <c r="D141" s="232" t="s">
        <v>139</v>
      </c>
      <c r="E141" s="41"/>
      <c r="F141" s="233" t="s">
        <v>263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139</v>
      </c>
      <c r="AU141" s="18" t="s">
        <v>86</v>
      </c>
    </row>
    <row r="142" s="13" customFormat="1">
      <c r="A142" s="13"/>
      <c r="B142" s="237"/>
      <c r="C142" s="238"/>
      <c r="D142" s="232" t="s">
        <v>160</v>
      </c>
      <c r="E142" s="239" t="s">
        <v>1</v>
      </c>
      <c r="F142" s="240" t="s">
        <v>640</v>
      </c>
      <c r="G142" s="238"/>
      <c r="H142" s="241">
        <v>5.2199999999999998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160</v>
      </c>
      <c r="AU142" s="247" t="s">
        <v>86</v>
      </c>
      <c r="AV142" s="13" t="s">
        <v>86</v>
      </c>
      <c r="AW142" s="13" t="s">
        <v>31</v>
      </c>
      <c r="AX142" s="13" t="s">
        <v>75</v>
      </c>
      <c r="AY142" s="247" t="s">
        <v>129</v>
      </c>
    </row>
    <row r="143" s="15" customFormat="1">
      <c r="A143" s="15"/>
      <c r="B143" s="266"/>
      <c r="C143" s="267"/>
      <c r="D143" s="232" t="s">
        <v>160</v>
      </c>
      <c r="E143" s="268" t="s">
        <v>1</v>
      </c>
      <c r="F143" s="269" t="s">
        <v>219</v>
      </c>
      <c r="G143" s="267"/>
      <c r="H143" s="270">
        <v>5.2199999999999998</v>
      </c>
      <c r="I143" s="271"/>
      <c r="J143" s="267"/>
      <c r="K143" s="267"/>
      <c r="L143" s="272"/>
      <c r="M143" s="273"/>
      <c r="N143" s="274"/>
      <c r="O143" s="274"/>
      <c r="P143" s="274"/>
      <c r="Q143" s="274"/>
      <c r="R143" s="274"/>
      <c r="S143" s="274"/>
      <c r="T143" s="27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6" t="s">
        <v>160</v>
      </c>
      <c r="AU143" s="276" t="s">
        <v>86</v>
      </c>
      <c r="AV143" s="15" t="s">
        <v>152</v>
      </c>
      <c r="AW143" s="15" t="s">
        <v>31</v>
      </c>
      <c r="AX143" s="15" t="s">
        <v>83</v>
      </c>
      <c r="AY143" s="276" t="s">
        <v>129</v>
      </c>
    </row>
    <row r="144" s="2" customFormat="1">
      <c r="A144" s="39"/>
      <c r="B144" s="40"/>
      <c r="C144" s="219" t="s">
        <v>164</v>
      </c>
      <c r="D144" s="219" t="s">
        <v>132</v>
      </c>
      <c r="E144" s="220" t="s">
        <v>266</v>
      </c>
      <c r="F144" s="221" t="s">
        <v>267</v>
      </c>
      <c r="G144" s="222" t="s">
        <v>241</v>
      </c>
      <c r="H144" s="223">
        <v>5.2199999999999998</v>
      </c>
      <c r="I144" s="224"/>
      <c r="J144" s="225">
        <f>ROUND(I144*H144,2)</f>
        <v>0</v>
      </c>
      <c r="K144" s="221" t="s">
        <v>136</v>
      </c>
      <c r="L144" s="45"/>
      <c r="M144" s="226" t="s">
        <v>1</v>
      </c>
      <c r="N144" s="227" t="s">
        <v>40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132</v>
      </c>
      <c r="AU144" s="230" t="s">
        <v>86</v>
      </c>
      <c r="AY144" s="18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152</v>
      </c>
      <c r="BM144" s="230" t="s">
        <v>268</v>
      </c>
    </row>
    <row r="145" s="2" customFormat="1">
      <c r="A145" s="39"/>
      <c r="B145" s="40"/>
      <c r="C145" s="41"/>
      <c r="D145" s="232" t="s">
        <v>139</v>
      </c>
      <c r="E145" s="41"/>
      <c r="F145" s="233" t="s">
        <v>269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139</v>
      </c>
      <c r="AU145" s="18" t="s">
        <v>86</v>
      </c>
    </row>
    <row r="146" s="2" customFormat="1">
      <c r="A146" s="39"/>
      <c r="B146" s="40"/>
      <c r="C146" s="219" t="s">
        <v>225</v>
      </c>
      <c r="D146" s="219" t="s">
        <v>132</v>
      </c>
      <c r="E146" s="220" t="s">
        <v>271</v>
      </c>
      <c r="F146" s="221" t="s">
        <v>272</v>
      </c>
      <c r="G146" s="222" t="s">
        <v>241</v>
      </c>
      <c r="H146" s="223">
        <v>5.2199999999999998</v>
      </c>
      <c r="I146" s="224"/>
      <c r="J146" s="225">
        <f>ROUND(I146*H146,2)</f>
        <v>0</v>
      </c>
      <c r="K146" s="221" t="s">
        <v>136</v>
      </c>
      <c r="L146" s="45"/>
      <c r="M146" s="226" t="s">
        <v>1</v>
      </c>
      <c r="N146" s="227" t="s">
        <v>40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152</v>
      </c>
      <c r="AT146" s="230" t="s">
        <v>132</v>
      </c>
      <c r="AU146" s="230" t="s">
        <v>86</v>
      </c>
      <c r="AY146" s="18" t="s">
        <v>129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152</v>
      </c>
      <c r="BM146" s="230" t="s">
        <v>273</v>
      </c>
    </row>
    <row r="147" s="2" customFormat="1">
      <c r="A147" s="39"/>
      <c r="B147" s="40"/>
      <c r="C147" s="41"/>
      <c r="D147" s="232" t="s">
        <v>139</v>
      </c>
      <c r="E147" s="41"/>
      <c r="F147" s="233" t="s">
        <v>274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139</v>
      </c>
      <c r="AU147" s="18" t="s">
        <v>86</v>
      </c>
    </row>
    <row r="148" s="13" customFormat="1">
      <c r="A148" s="13"/>
      <c r="B148" s="237"/>
      <c r="C148" s="238"/>
      <c r="D148" s="232" t="s">
        <v>160</v>
      </c>
      <c r="E148" s="239" t="s">
        <v>1</v>
      </c>
      <c r="F148" s="240" t="s">
        <v>641</v>
      </c>
      <c r="G148" s="238"/>
      <c r="H148" s="241">
        <v>5.2199999999999998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160</v>
      </c>
      <c r="AU148" s="247" t="s">
        <v>86</v>
      </c>
      <c r="AV148" s="13" t="s">
        <v>86</v>
      </c>
      <c r="AW148" s="13" t="s">
        <v>31</v>
      </c>
      <c r="AX148" s="13" t="s">
        <v>83</v>
      </c>
      <c r="AY148" s="247" t="s">
        <v>129</v>
      </c>
    </row>
    <row r="149" s="2" customFormat="1">
      <c r="A149" s="39"/>
      <c r="B149" s="40"/>
      <c r="C149" s="219" t="s">
        <v>232</v>
      </c>
      <c r="D149" s="219" t="s">
        <v>132</v>
      </c>
      <c r="E149" s="220" t="s">
        <v>276</v>
      </c>
      <c r="F149" s="221" t="s">
        <v>277</v>
      </c>
      <c r="G149" s="222" t="s">
        <v>241</v>
      </c>
      <c r="H149" s="223">
        <v>11.815</v>
      </c>
      <c r="I149" s="224"/>
      <c r="J149" s="225">
        <f>ROUND(I149*H149,2)</f>
        <v>0</v>
      </c>
      <c r="K149" s="221" t="s">
        <v>136</v>
      </c>
      <c r="L149" s="45"/>
      <c r="M149" s="226" t="s">
        <v>1</v>
      </c>
      <c r="N149" s="227" t="s">
        <v>40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132</v>
      </c>
      <c r="AU149" s="230" t="s">
        <v>86</v>
      </c>
      <c r="AY149" s="18" t="s">
        <v>129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152</v>
      </c>
      <c r="BM149" s="230" t="s">
        <v>278</v>
      </c>
    </row>
    <row r="150" s="2" customFormat="1">
      <c r="A150" s="39"/>
      <c r="B150" s="40"/>
      <c r="C150" s="41"/>
      <c r="D150" s="232" t="s">
        <v>139</v>
      </c>
      <c r="E150" s="41"/>
      <c r="F150" s="233" t="s">
        <v>279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86</v>
      </c>
    </row>
    <row r="151" s="13" customFormat="1">
      <c r="A151" s="13"/>
      <c r="B151" s="237"/>
      <c r="C151" s="238"/>
      <c r="D151" s="232" t="s">
        <v>160</v>
      </c>
      <c r="E151" s="239" t="s">
        <v>1</v>
      </c>
      <c r="F151" s="240" t="s">
        <v>642</v>
      </c>
      <c r="G151" s="238"/>
      <c r="H151" s="241">
        <v>6.5949999999999998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160</v>
      </c>
      <c r="AU151" s="247" t="s">
        <v>86</v>
      </c>
      <c r="AV151" s="13" t="s">
        <v>86</v>
      </c>
      <c r="AW151" s="13" t="s">
        <v>31</v>
      </c>
      <c r="AX151" s="13" t="s">
        <v>75</v>
      </c>
      <c r="AY151" s="247" t="s">
        <v>129</v>
      </c>
    </row>
    <row r="152" s="13" customFormat="1">
      <c r="A152" s="13"/>
      <c r="B152" s="237"/>
      <c r="C152" s="238"/>
      <c r="D152" s="232" t="s">
        <v>160</v>
      </c>
      <c r="E152" s="239" t="s">
        <v>1</v>
      </c>
      <c r="F152" s="240" t="s">
        <v>641</v>
      </c>
      <c r="G152" s="238"/>
      <c r="H152" s="241">
        <v>5.2199999999999998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160</v>
      </c>
      <c r="AU152" s="247" t="s">
        <v>86</v>
      </c>
      <c r="AV152" s="13" t="s">
        <v>86</v>
      </c>
      <c r="AW152" s="13" t="s">
        <v>31</v>
      </c>
      <c r="AX152" s="13" t="s">
        <v>75</v>
      </c>
      <c r="AY152" s="247" t="s">
        <v>129</v>
      </c>
    </row>
    <row r="153" s="15" customFormat="1">
      <c r="A153" s="15"/>
      <c r="B153" s="266"/>
      <c r="C153" s="267"/>
      <c r="D153" s="232" t="s">
        <v>160</v>
      </c>
      <c r="E153" s="268" t="s">
        <v>1</v>
      </c>
      <c r="F153" s="269" t="s">
        <v>219</v>
      </c>
      <c r="G153" s="267"/>
      <c r="H153" s="270">
        <v>11.815</v>
      </c>
      <c r="I153" s="271"/>
      <c r="J153" s="267"/>
      <c r="K153" s="267"/>
      <c r="L153" s="272"/>
      <c r="M153" s="273"/>
      <c r="N153" s="274"/>
      <c r="O153" s="274"/>
      <c r="P153" s="274"/>
      <c r="Q153" s="274"/>
      <c r="R153" s="274"/>
      <c r="S153" s="274"/>
      <c r="T153" s="27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6" t="s">
        <v>160</v>
      </c>
      <c r="AU153" s="276" t="s">
        <v>86</v>
      </c>
      <c r="AV153" s="15" t="s">
        <v>152</v>
      </c>
      <c r="AW153" s="15" t="s">
        <v>31</v>
      </c>
      <c r="AX153" s="15" t="s">
        <v>83</v>
      </c>
      <c r="AY153" s="276" t="s">
        <v>129</v>
      </c>
    </row>
    <row r="154" s="2" customFormat="1" ht="33" customHeight="1">
      <c r="A154" s="39"/>
      <c r="B154" s="40"/>
      <c r="C154" s="219" t="s">
        <v>238</v>
      </c>
      <c r="D154" s="219" t="s">
        <v>132</v>
      </c>
      <c r="E154" s="220" t="s">
        <v>282</v>
      </c>
      <c r="F154" s="221" t="s">
        <v>283</v>
      </c>
      <c r="G154" s="222" t="s">
        <v>241</v>
      </c>
      <c r="H154" s="223">
        <v>47.259999999999998</v>
      </c>
      <c r="I154" s="224"/>
      <c r="J154" s="225">
        <f>ROUND(I154*H154,2)</f>
        <v>0</v>
      </c>
      <c r="K154" s="221" t="s">
        <v>136</v>
      </c>
      <c r="L154" s="45"/>
      <c r="M154" s="226" t="s">
        <v>1</v>
      </c>
      <c r="N154" s="227" t="s">
        <v>40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152</v>
      </c>
      <c r="AT154" s="230" t="s">
        <v>132</v>
      </c>
      <c r="AU154" s="230" t="s">
        <v>86</v>
      </c>
      <c r="AY154" s="18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152</v>
      </c>
      <c r="BM154" s="230" t="s">
        <v>284</v>
      </c>
    </row>
    <row r="155" s="2" customFormat="1">
      <c r="A155" s="39"/>
      <c r="B155" s="40"/>
      <c r="C155" s="41"/>
      <c r="D155" s="232" t="s">
        <v>139</v>
      </c>
      <c r="E155" s="41"/>
      <c r="F155" s="233" t="s">
        <v>285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139</v>
      </c>
      <c r="AU155" s="18" t="s">
        <v>86</v>
      </c>
    </row>
    <row r="156" s="13" customFormat="1">
      <c r="A156" s="13"/>
      <c r="B156" s="237"/>
      <c r="C156" s="238"/>
      <c r="D156" s="232" t="s">
        <v>160</v>
      </c>
      <c r="E156" s="239" t="s">
        <v>1</v>
      </c>
      <c r="F156" s="240" t="s">
        <v>643</v>
      </c>
      <c r="G156" s="238"/>
      <c r="H156" s="241">
        <v>47.259999999999998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160</v>
      </c>
      <c r="AU156" s="247" t="s">
        <v>86</v>
      </c>
      <c r="AV156" s="13" t="s">
        <v>86</v>
      </c>
      <c r="AW156" s="13" t="s">
        <v>31</v>
      </c>
      <c r="AX156" s="13" t="s">
        <v>83</v>
      </c>
      <c r="AY156" s="247" t="s">
        <v>129</v>
      </c>
    </row>
    <row r="157" s="2" customFormat="1" ht="21.75" customHeight="1">
      <c r="A157" s="39"/>
      <c r="B157" s="40"/>
      <c r="C157" s="219" t="s">
        <v>245</v>
      </c>
      <c r="D157" s="219" t="s">
        <v>132</v>
      </c>
      <c r="E157" s="220" t="s">
        <v>288</v>
      </c>
      <c r="F157" s="221" t="s">
        <v>289</v>
      </c>
      <c r="G157" s="222" t="s">
        <v>241</v>
      </c>
      <c r="H157" s="223">
        <v>11.815</v>
      </c>
      <c r="I157" s="224"/>
      <c r="J157" s="225">
        <f>ROUND(I157*H157,2)</f>
        <v>0</v>
      </c>
      <c r="K157" s="221" t="s">
        <v>136</v>
      </c>
      <c r="L157" s="45"/>
      <c r="M157" s="226" t="s">
        <v>1</v>
      </c>
      <c r="N157" s="227" t="s">
        <v>40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152</v>
      </c>
      <c r="AT157" s="230" t="s">
        <v>132</v>
      </c>
      <c r="AU157" s="230" t="s">
        <v>86</v>
      </c>
      <c r="AY157" s="18" t="s">
        <v>129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83</v>
      </c>
      <c r="BK157" s="231">
        <f>ROUND(I157*H157,2)</f>
        <v>0</v>
      </c>
      <c r="BL157" s="18" t="s">
        <v>152</v>
      </c>
      <c r="BM157" s="230" t="s">
        <v>290</v>
      </c>
    </row>
    <row r="158" s="2" customFormat="1">
      <c r="A158" s="39"/>
      <c r="B158" s="40"/>
      <c r="C158" s="41"/>
      <c r="D158" s="232" t="s">
        <v>139</v>
      </c>
      <c r="E158" s="41"/>
      <c r="F158" s="233" t="s">
        <v>291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86</v>
      </c>
    </row>
    <row r="159" s="2" customFormat="1" ht="16.5" customHeight="1">
      <c r="A159" s="39"/>
      <c r="B159" s="40"/>
      <c r="C159" s="219" t="s">
        <v>254</v>
      </c>
      <c r="D159" s="219" t="s">
        <v>132</v>
      </c>
      <c r="E159" s="220" t="s">
        <v>293</v>
      </c>
      <c r="F159" s="221" t="s">
        <v>294</v>
      </c>
      <c r="G159" s="222" t="s">
        <v>241</v>
      </c>
      <c r="H159" s="223">
        <v>11.815</v>
      </c>
      <c r="I159" s="224"/>
      <c r="J159" s="225">
        <f>ROUND(I159*H159,2)</f>
        <v>0</v>
      </c>
      <c r="K159" s="221" t="s">
        <v>136</v>
      </c>
      <c r="L159" s="45"/>
      <c r="M159" s="226" t="s">
        <v>1</v>
      </c>
      <c r="N159" s="227" t="s">
        <v>40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152</v>
      </c>
      <c r="AT159" s="230" t="s">
        <v>132</v>
      </c>
      <c r="AU159" s="230" t="s">
        <v>86</v>
      </c>
      <c r="AY159" s="18" t="s">
        <v>129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152</v>
      </c>
      <c r="BM159" s="230" t="s">
        <v>295</v>
      </c>
    </row>
    <row r="160" s="2" customFormat="1">
      <c r="A160" s="39"/>
      <c r="B160" s="40"/>
      <c r="C160" s="41"/>
      <c r="D160" s="232" t="s">
        <v>139</v>
      </c>
      <c r="E160" s="41"/>
      <c r="F160" s="233" t="s">
        <v>296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139</v>
      </c>
      <c r="AU160" s="18" t="s">
        <v>86</v>
      </c>
    </row>
    <row r="161" s="2" customFormat="1">
      <c r="A161" s="39"/>
      <c r="B161" s="40"/>
      <c r="C161" s="219" t="s">
        <v>259</v>
      </c>
      <c r="D161" s="219" t="s">
        <v>132</v>
      </c>
      <c r="E161" s="220" t="s">
        <v>298</v>
      </c>
      <c r="F161" s="221" t="s">
        <v>299</v>
      </c>
      <c r="G161" s="222" t="s">
        <v>300</v>
      </c>
      <c r="H161" s="223">
        <v>22.449000000000002</v>
      </c>
      <c r="I161" s="224"/>
      <c r="J161" s="225">
        <f>ROUND(I161*H161,2)</f>
        <v>0</v>
      </c>
      <c r="K161" s="221" t="s">
        <v>136</v>
      </c>
      <c r="L161" s="45"/>
      <c r="M161" s="226" t="s">
        <v>1</v>
      </c>
      <c r="N161" s="227" t="s">
        <v>40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132</v>
      </c>
      <c r="AU161" s="230" t="s">
        <v>86</v>
      </c>
      <c r="AY161" s="18" t="s">
        <v>129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83</v>
      </c>
      <c r="BK161" s="231">
        <f>ROUND(I161*H161,2)</f>
        <v>0</v>
      </c>
      <c r="BL161" s="18" t="s">
        <v>152</v>
      </c>
      <c r="BM161" s="230" t="s">
        <v>301</v>
      </c>
    </row>
    <row r="162" s="2" customFormat="1">
      <c r="A162" s="39"/>
      <c r="B162" s="40"/>
      <c r="C162" s="41"/>
      <c r="D162" s="232" t="s">
        <v>139</v>
      </c>
      <c r="E162" s="41"/>
      <c r="F162" s="233" t="s">
        <v>302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86</v>
      </c>
    </row>
    <row r="163" s="13" customFormat="1">
      <c r="A163" s="13"/>
      <c r="B163" s="237"/>
      <c r="C163" s="238"/>
      <c r="D163" s="232" t="s">
        <v>160</v>
      </c>
      <c r="E163" s="239" t="s">
        <v>1</v>
      </c>
      <c r="F163" s="240" t="s">
        <v>644</v>
      </c>
      <c r="G163" s="238"/>
      <c r="H163" s="241">
        <v>22.449000000000002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160</v>
      </c>
      <c r="AU163" s="247" t="s">
        <v>86</v>
      </c>
      <c r="AV163" s="13" t="s">
        <v>86</v>
      </c>
      <c r="AW163" s="13" t="s">
        <v>31</v>
      </c>
      <c r="AX163" s="13" t="s">
        <v>83</v>
      </c>
      <c r="AY163" s="247" t="s">
        <v>129</v>
      </c>
    </row>
    <row r="164" s="2" customFormat="1" ht="16.5" customHeight="1">
      <c r="A164" s="39"/>
      <c r="B164" s="40"/>
      <c r="C164" s="219" t="s">
        <v>265</v>
      </c>
      <c r="D164" s="219" t="s">
        <v>132</v>
      </c>
      <c r="E164" s="220" t="s">
        <v>305</v>
      </c>
      <c r="F164" s="221" t="s">
        <v>306</v>
      </c>
      <c r="G164" s="222" t="s">
        <v>193</v>
      </c>
      <c r="H164" s="223">
        <v>5.2999999999999998</v>
      </c>
      <c r="I164" s="224"/>
      <c r="J164" s="225">
        <f>ROUND(I164*H164,2)</f>
        <v>0</v>
      </c>
      <c r="K164" s="221" t="s">
        <v>136</v>
      </c>
      <c r="L164" s="45"/>
      <c r="M164" s="226" t="s">
        <v>1</v>
      </c>
      <c r="N164" s="227" t="s">
        <v>40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152</v>
      </c>
      <c r="AT164" s="230" t="s">
        <v>132</v>
      </c>
      <c r="AU164" s="230" t="s">
        <v>86</v>
      </c>
      <c r="AY164" s="18" t="s">
        <v>129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83</v>
      </c>
      <c r="BK164" s="231">
        <f>ROUND(I164*H164,2)</f>
        <v>0</v>
      </c>
      <c r="BL164" s="18" t="s">
        <v>152</v>
      </c>
      <c r="BM164" s="230" t="s">
        <v>307</v>
      </c>
    </row>
    <row r="165" s="2" customFormat="1">
      <c r="A165" s="39"/>
      <c r="B165" s="40"/>
      <c r="C165" s="41"/>
      <c r="D165" s="232" t="s">
        <v>139</v>
      </c>
      <c r="E165" s="41"/>
      <c r="F165" s="233" t="s">
        <v>308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86</v>
      </c>
    </row>
    <row r="166" s="14" customFormat="1">
      <c r="A166" s="14"/>
      <c r="B166" s="256"/>
      <c r="C166" s="257"/>
      <c r="D166" s="232" t="s">
        <v>160</v>
      </c>
      <c r="E166" s="258" t="s">
        <v>1</v>
      </c>
      <c r="F166" s="259" t="s">
        <v>309</v>
      </c>
      <c r="G166" s="257"/>
      <c r="H166" s="258" t="s">
        <v>1</v>
      </c>
      <c r="I166" s="260"/>
      <c r="J166" s="257"/>
      <c r="K166" s="257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160</v>
      </c>
      <c r="AU166" s="265" t="s">
        <v>86</v>
      </c>
      <c r="AV166" s="14" t="s">
        <v>83</v>
      </c>
      <c r="AW166" s="14" t="s">
        <v>31</v>
      </c>
      <c r="AX166" s="14" t="s">
        <v>75</v>
      </c>
      <c r="AY166" s="265" t="s">
        <v>129</v>
      </c>
    </row>
    <row r="167" s="13" customFormat="1">
      <c r="A167" s="13"/>
      <c r="B167" s="237"/>
      <c r="C167" s="238"/>
      <c r="D167" s="232" t="s">
        <v>160</v>
      </c>
      <c r="E167" s="239" t="s">
        <v>1</v>
      </c>
      <c r="F167" s="240" t="s">
        <v>645</v>
      </c>
      <c r="G167" s="238"/>
      <c r="H167" s="241">
        <v>5.2999999999999998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160</v>
      </c>
      <c r="AU167" s="247" t="s">
        <v>86</v>
      </c>
      <c r="AV167" s="13" t="s">
        <v>86</v>
      </c>
      <c r="AW167" s="13" t="s">
        <v>31</v>
      </c>
      <c r="AX167" s="13" t="s">
        <v>75</v>
      </c>
      <c r="AY167" s="247" t="s">
        <v>129</v>
      </c>
    </row>
    <row r="168" s="15" customFormat="1">
      <c r="A168" s="15"/>
      <c r="B168" s="266"/>
      <c r="C168" s="267"/>
      <c r="D168" s="232" t="s">
        <v>160</v>
      </c>
      <c r="E168" s="268" t="s">
        <v>1</v>
      </c>
      <c r="F168" s="269" t="s">
        <v>219</v>
      </c>
      <c r="G168" s="267"/>
      <c r="H168" s="270">
        <v>5.2999999999999998</v>
      </c>
      <c r="I168" s="271"/>
      <c r="J168" s="267"/>
      <c r="K168" s="267"/>
      <c r="L168" s="272"/>
      <c r="M168" s="273"/>
      <c r="N168" s="274"/>
      <c r="O168" s="274"/>
      <c r="P168" s="274"/>
      <c r="Q168" s="274"/>
      <c r="R168" s="274"/>
      <c r="S168" s="274"/>
      <c r="T168" s="27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6" t="s">
        <v>160</v>
      </c>
      <c r="AU168" s="276" t="s">
        <v>86</v>
      </c>
      <c r="AV168" s="15" t="s">
        <v>152</v>
      </c>
      <c r="AW168" s="15" t="s">
        <v>31</v>
      </c>
      <c r="AX168" s="15" t="s">
        <v>83</v>
      </c>
      <c r="AY168" s="276" t="s">
        <v>129</v>
      </c>
    </row>
    <row r="169" s="2" customFormat="1" ht="33" customHeight="1">
      <c r="A169" s="39"/>
      <c r="B169" s="40"/>
      <c r="C169" s="219" t="s">
        <v>270</v>
      </c>
      <c r="D169" s="219" t="s">
        <v>132</v>
      </c>
      <c r="E169" s="220" t="s">
        <v>313</v>
      </c>
      <c r="F169" s="221" t="s">
        <v>314</v>
      </c>
      <c r="G169" s="222" t="s">
        <v>193</v>
      </c>
      <c r="H169" s="223">
        <v>14.4</v>
      </c>
      <c r="I169" s="224"/>
      <c r="J169" s="225">
        <f>ROUND(I169*H169,2)</f>
        <v>0</v>
      </c>
      <c r="K169" s="221" t="s">
        <v>136</v>
      </c>
      <c r="L169" s="45"/>
      <c r="M169" s="226" t="s">
        <v>1</v>
      </c>
      <c r="N169" s="227" t="s">
        <v>40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152</v>
      </c>
      <c r="AT169" s="230" t="s">
        <v>132</v>
      </c>
      <c r="AU169" s="230" t="s">
        <v>86</v>
      </c>
      <c r="AY169" s="18" t="s">
        <v>129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152</v>
      </c>
      <c r="BM169" s="230" t="s">
        <v>315</v>
      </c>
    </row>
    <row r="170" s="2" customFormat="1">
      <c r="A170" s="39"/>
      <c r="B170" s="40"/>
      <c r="C170" s="41"/>
      <c r="D170" s="232" t="s">
        <v>139</v>
      </c>
      <c r="E170" s="41"/>
      <c r="F170" s="233" t="s">
        <v>316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139</v>
      </c>
      <c r="AU170" s="18" t="s">
        <v>86</v>
      </c>
    </row>
    <row r="171" s="13" customFormat="1">
      <c r="A171" s="13"/>
      <c r="B171" s="237"/>
      <c r="C171" s="238"/>
      <c r="D171" s="232" t="s">
        <v>160</v>
      </c>
      <c r="E171" s="239" t="s">
        <v>1</v>
      </c>
      <c r="F171" s="240" t="s">
        <v>646</v>
      </c>
      <c r="G171" s="238"/>
      <c r="H171" s="241">
        <v>14.4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160</v>
      </c>
      <c r="AU171" s="247" t="s">
        <v>86</v>
      </c>
      <c r="AV171" s="13" t="s">
        <v>86</v>
      </c>
      <c r="AW171" s="13" t="s">
        <v>31</v>
      </c>
      <c r="AX171" s="13" t="s">
        <v>75</v>
      </c>
      <c r="AY171" s="247" t="s">
        <v>129</v>
      </c>
    </row>
    <row r="172" s="15" customFormat="1">
      <c r="A172" s="15"/>
      <c r="B172" s="266"/>
      <c r="C172" s="267"/>
      <c r="D172" s="232" t="s">
        <v>160</v>
      </c>
      <c r="E172" s="268" t="s">
        <v>1</v>
      </c>
      <c r="F172" s="269" t="s">
        <v>219</v>
      </c>
      <c r="G172" s="267"/>
      <c r="H172" s="270">
        <v>14.4</v>
      </c>
      <c r="I172" s="271"/>
      <c r="J172" s="267"/>
      <c r="K172" s="267"/>
      <c r="L172" s="272"/>
      <c r="M172" s="273"/>
      <c r="N172" s="274"/>
      <c r="O172" s="274"/>
      <c r="P172" s="274"/>
      <c r="Q172" s="274"/>
      <c r="R172" s="274"/>
      <c r="S172" s="274"/>
      <c r="T172" s="27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6" t="s">
        <v>160</v>
      </c>
      <c r="AU172" s="276" t="s">
        <v>86</v>
      </c>
      <c r="AV172" s="15" t="s">
        <v>152</v>
      </c>
      <c r="AW172" s="15" t="s">
        <v>31</v>
      </c>
      <c r="AX172" s="15" t="s">
        <v>83</v>
      </c>
      <c r="AY172" s="276" t="s">
        <v>129</v>
      </c>
    </row>
    <row r="173" s="2" customFormat="1">
      <c r="A173" s="39"/>
      <c r="B173" s="40"/>
      <c r="C173" s="219" t="s">
        <v>8</v>
      </c>
      <c r="D173" s="219" t="s">
        <v>132</v>
      </c>
      <c r="E173" s="220" t="s">
        <v>319</v>
      </c>
      <c r="F173" s="221" t="s">
        <v>320</v>
      </c>
      <c r="G173" s="222" t="s">
        <v>193</v>
      </c>
      <c r="H173" s="223">
        <v>14.4</v>
      </c>
      <c r="I173" s="224"/>
      <c r="J173" s="225">
        <f>ROUND(I173*H173,2)</f>
        <v>0</v>
      </c>
      <c r="K173" s="221" t="s">
        <v>136</v>
      </c>
      <c r="L173" s="45"/>
      <c r="M173" s="226" t="s">
        <v>1</v>
      </c>
      <c r="N173" s="227" t="s">
        <v>40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152</v>
      </c>
      <c r="AT173" s="230" t="s">
        <v>132</v>
      </c>
      <c r="AU173" s="230" t="s">
        <v>86</v>
      </c>
      <c r="AY173" s="18" t="s">
        <v>129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152</v>
      </c>
      <c r="BM173" s="230" t="s">
        <v>321</v>
      </c>
    </row>
    <row r="174" s="2" customFormat="1">
      <c r="A174" s="39"/>
      <c r="B174" s="40"/>
      <c r="C174" s="41"/>
      <c r="D174" s="232" t="s">
        <v>139</v>
      </c>
      <c r="E174" s="41"/>
      <c r="F174" s="233" t="s">
        <v>322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139</v>
      </c>
      <c r="AU174" s="18" t="s">
        <v>86</v>
      </c>
    </row>
    <row r="175" s="2" customFormat="1" ht="16.5" customHeight="1">
      <c r="A175" s="39"/>
      <c r="B175" s="40"/>
      <c r="C175" s="277" t="s">
        <v>281</v>
      </c>
      <c r="D175" s="277" t="s">
        <v>324</v>
      </c>
      <c r="E175" s="278" t="s">
        <v>325</v>
      </c>
      <c r="F175" s="279" t="s">
        <v>326</v>
      </c>
      <c r="G175" s="280" t="s">
        <v>300</v>
      </c>
      <c r="H175" s="281">
        <v>4.1040000000000001</v>
      </c>
      <c r="I175" s="282"/>
      <c r="J175" s="283">
        <f>ROUND(I175*H175,2)</f>
        <v>0</v>
      </c>
      <c r="K175" s="279" t="s">
        <v>136</v>
      </c>
      <c r="L175" s="284"/>
      <c r="M175" s="285" t="s">
        <v>1</v>
      </c>
      <c r="N175" s="286" t="s">
        <v>40</v>
      </c>
      <c r="O175" s="92"/>
      <c r="P175" s="228">
        <f>O175*H175</f>
        <v>0</v>
      </c>
      <c r="Q175" s="228">
        <v>1</v>
      </c>
      <c r="R175" s="228">
        <f>Q175*H175</f>
        <v>4.1040000000000001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232</v>
      </c>
      <c r="AT175" s="230" t="s">
        <v>324</v>
      </c>
      <c r="AU175" s="230" t="s">
        <v>86</v>
      </c>
      <c r="AY175" s="18" t="s">
        <v>129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83</v>
      </c>
      <c r="BK175" s="231">
        <f>ROUND(I175*H175,2)</f>
        <v>0</v>
      </c>
      <c r="BL175" s="18" t="s">
        <v>152</v>
      </c>
      <c r="BM175" s="230" t="s">
        <v>327</v>
      </c>
    </row>
    <row r="176" s="2" customFormat="1">
      <c r="A176" s="39"/>
      <c r="B176" s="40"/>
      <c r="C176" s="41"/>
      <c r="D176" s="232" t="s">
        <v>139</v>
      </c>
      <c r="E176" s="41"/>
      <c r="F176" s="233" t="s">
        <v>326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139</v>
      </c>
      <c r="AU176" s="18" t="s">
        <v>86</v>
      </c>
    </row>
    <row r="177" s="13" customFormat="1">
      <c r="A177" s="13"/>
      <c r="B177" s="237"/>
      <c r="C177" s="238"/>
      <c r="D177" s="232" t="s">
        <v>160</v>
      </c>
      <c r="E177" s="239" t="s">
        <v>1</v>
      </c>
      <c r="F177" s="240" t="s">
        <v>647</v>
      </c>
      <c r="G177" s="238"/>
      <c r="H177" s="241">
        <v>4.1040000000000001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160</v>
      </c>
      <c r="AU177" s="247" t="s">
        <v>86</v>
      </c>
      <c r="AV177" s="13" t="s">
        <v>86</v>
      </c>
      <c r="AW177" s="13" t="s">
        <v>31</v>
      </c>
      <c r="AX177" s="13" t="s">
        <v>83</v>
      </c>
      <c r="AY177" s="247" t="s">
        <v>129</v>
      </c>
    </row>
    <row r="178" s="2" customFormat="1">
      <c r="A178" s="39"/>
      <c r="B178" s="40"/>
      <c r="C178" s="219" t="s">
        <v>287</v>
      </c>
      <c r="D178" s="219" t="s">
        <v>132</v>
      </c>
      <c r="E178" s="220" t="s">
        <v>330</v>
      </c>
      <c r="F178" s="221" t="s">
        <v>331</v>
      </c>
      <c r="G178" s="222" t="s">
        <v>193</v>
      </c>
      <c r="H178" s="223">
        <v>14.4</v>
      </c>
      <c r="I178" s="224"/>
      <c r="J178" s="225">
        <f>ROUND(I178*H178,2)</f>
        <v>0</v>
      </c>
      <c r="K178" s="221" t="s">
        <v>136</v>
      </c>
      <c r="L178" s="45"/>
      <c r="M178" s="226" t="s">
        <v>1</v>
      </c>
      <c r="N178" s="227" t="s">
        <v>40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152</v>
      </c>
      <c r="AT178" s="230" t="s">
        <v>132</v>
      </c>
      <c r="AU178" s="230" t="s">
        <v>86</v>
      </c>
      <c r="AY178" s="18" t="s">
        <v>129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83</v>
      </c>
      <c r="BK178" s="231">
        <f>ROUND(I178*H178,2)</f>
        <v>0</v>
      </c>
      <c r="BL178" s="18" t="s">
        <v>152</v>
      </c>
      <c r="BM178" s="230" t="s">
        <v>332</v>
      </c>
    </row>
    <row r="179" s="2" customFormat="1">
      <c r="A179" s="39"/>
      <c r="B179" s="40"/>
      <c r="C179" s="41"/>
      <c r="D179" s="232" t="s">
        <v>139</v>
      </c>
      <c r="E179" s="41"/>
      <c r="F179" s="233" t="s">
        <v>333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139</v>
      </c>
      <c r="AU179" s="18" t="s">
        <v>86</v>
      </c>
    </row>
    <row r="180" s="13" customFormat="1">
      <c r="A180" s="13"/>
      <c r="B180" s="237"/>
      <c r="C180" s="238"/>
      <c r="D180" s="232" t="s">
        <v>160</v>
      </c>
      <c r="E180" s="239" t="s">
        <v>1</v>
      </c>
      <c r="F180" s="240" t="s">
        <v>648</v>
      </c>
      <c r="G180" s="238"/>
      <c r="H180" s="241">
        <v>14.4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160</v>
      </c>
      <c r="AU180" s="247" t="s">
        <v>86</v>
      </c>
      <c r="AV180" s="13" t="s">
        <v>86</v>
      </c>
      <c r="AW180" s="13" t="s">
        <v>31</v>
      </c>
      <c r="AX180" s="13" t="s">
        <v>83</v>
      </c>
      <c r="AY180" s="247" t="s">
        <v>129</v>
      </c>
    </row>
    <row r="181" s="2" customFormat="1" ht="16.5" customHeight="1">
      <c r="A181" s="39"/>
      <c r="B181" s="40"/>
      <c r="C181" s="277" t="s">
        <v>292</v>
      </c>
      <c r="D181" s="277" t="s">
        <v>324</v>
      </c>
      <c r="E181" s="278" t="s">
        <v>336</v>
      </c>
      <c r="F181" s="279" t="s">
        <v>337</v>
      </c>
      <c r="G181" s="280" t="s">
        <v>338</v>
      </c>
      <c r="H181" s="281">
        <v>0.44500000000000001</v>
      </c>
      <c r="I181" s="282"/>
      <c r="J181" s="283">
        <f>ROUND(I181*H181,2)</f>
        <v>0</v>
      </c>
      <c r="K181" s="279" t="s">
        <v>136</v>
      </c>
      <c r="L181" s="284"/>
      <c r="M181" s="285" t="s">
        <v>1</v>
      </c>
      <c r="N181" s="286" t="s">
        <v>40</v>
      </c>
      <c r="O181" s="92"/>
      <c r="P181" s="228">
        <f>O181*H181</f>
        <v>0</v>
      </c>
      <c r="Q181" s="228">
        <v>0.001</v>
      </c>
      <c r="R181" s="228">
        <f>Q181*H181</f>
        <v>0.00044500000000000003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232</v>
      </c>
      <c r="AT181" s="230" t="s">
        <v>324</v>
      </c>
      <c r="AU181" s="230" t="s">
        <v>86</v>
      </c>
      <c r="AY181" s="18" t="s">
        <v>129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83</v>
      </c>
      <c r="BK181" s="231">
        <f>ROUND(I181*H181,2)</f>
        <v>0</v>
      </c>
      <c r="BL181" s="18" t="s">
        <v>152</v>
      </c>
      <c r="BM181" s="230" t="s">
        <v>339</v>
      </c>
    </row>
    <row r="182" s="2" customFormat="1">
      <c r="A182" s="39"/>
      <c r="B182" s="40"/>
      <c r="C182" s="41"/>
      <c r="D182" s="232" t="s">
        <v>139</v>
      </c>
      <c r="E182" s="41"/>
      <c r="F182" s="233" t="s">
        <v>337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139</v>
      </c>
      <c r="AU182" s="18" t="s">
        <v>86</v>
      </c>
    </row>
    <row r="183" s="13" customFormat="1">
      <c r="A183" s="13"/>
      <c r="B183" s="237"/>
      <c r="C183" s="238"/>
      <c r="D183" s="232" t="s">
        <v>160</v>
      </c>
      <c r="E183" s="239" t="s">
        <v>1</v>
      </c>
      <c r="F183" s="240" t="s">
        <v>649</v>
      </c>
      <c r="G183" s="238"/>
      <c r="H183" s="241">
        <v>0.44500000000000001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160</v>
      </c>
      <c r="AU183" s="247" t="s">
        <v>86</v>
      </c>
      <c r="AV183" s="13" t="s">
        <v>86</v>
      </c>
      <c r="AW183" s="13" t="s">
        <v>31</v>
      </c>
      <c r="AX183" s="13" t="s">
        <v>83</v>
      </c>
      <c r="AY183" s="247" t="s">
        <v>129</v>
      </c>
    </row>
    <row r="184" s="2" customFormat="1" ht="21.75" customHeight="1">
      <c r="A184" s="39"/>
      <c r="B184" s="40"/>
      <c r="C184" s="219" t="s">
        <v>297</v>
      </c>
      <c r="D184" s="219" t="s">
        <v>132</v>
      </c>
      <c r="E184" s="220" t="s">
        <v>342</v>
      </c>
      <c r="F184" s="221" t="s">
        <v>343</v>
      </c>
      <c r="G184" s="222" t="s">
        <v>193</v>
      </c>
      <c r="H184" s="223">
        <v>14.4</v>
      </c>
      <c r="I184" s="224"/>
      <c r="J184" s="225">
        <f>ROUND(I184*H184,2)</f>
        <v>0</v>
      </c>
      <c r="K184" s="221" t="s">
        <v>136</v>
      </c>
      <c r="L184" s="45"/>
      <c r="M184" s="226" t="s">
        <v>1</v>
      </c>
      <c r="N184" s="227" t="s">
        <v>40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152</v>
      </c>
      <c r="AT184" s="230" t="s">
        <v>132</v>
      </c>
      <c r="AU184" s="230" t="s">
        <v>86</v>
      </c>
      <c r="AY184" s="18" t="s">
        <v>129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83</v>
      </c>
      <c r="BK184" s="231">
        <f>ROUND(I184*H184,2)</f>
        <v>0</v>
      </c>
      <c r="BL184" s="18" t="s">
        <v>152</v>
      </c>
      <c r="BM184" s="230" t="s">
        <v>344</v>
      </c>
    </row>
    <row r="185" s="2" customFormat="1">
      <c r="A185" s="39"/>
      <c r="B185" s="40"/>
      <c r="C185" s="41"/>
      <c r="D185" s="232" t="s">
        <v>139</v>
      </c>
      <c r="E185" s="41"/>
      <c r="F185" s="233" t="s">
        <v>345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139</v>
      </c>
      <c r="AU185" s="18" t="s">
        <v>86</v>
      </c>
    </row>
    <row r="186" s="2" customFormat="1" ht="16.5" customHeight="1">
      <c r="A186" s="39"/>
      <c r="B186" s="40"/>
      <c r="C186" s="219" t="s">
        <v>304</v>
      </c>
      <c r="D186" s="219" t="s">
        <v>132</v>
      </c>
      <c r="E186" s="220" t="s">
        <v>347</v>
      </c>
      <c r="F186" s="221" t="s">
        <v>348</v>
      </c>
      <c r="G186" s="222" t="s">
        <v>241</v>
      </c>
      <c r="H186" s="223">
        <v>1.44</v>
      </c>
      <c r="I186" s="224"/>
      <c r="J186" s="225">
        <f>ROUND(I186*H186,2)</f>
        <v>0</v>
      </c>
      <c r="K186" s="221" t="s">
        <v>136</v>
      </c>
      <c r="L186" s="45"/>
      <c r="M186" s="226" t="s">
        <v>1</v>
      </c>
      <c r="N186" s="227" t="s">
        <v>40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152</v>
      </c>
      <c r="AT186" s="230" t="s">
        <v>132</v>
      </c>
      <c r="AU186" s="230" t="s">
        <v>86</v>
      </c>
      <c r="AY186" s="18" t="s">
        <v>129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83</v>
      </c>
      <c r="BK186" s="231">
        <f>ROUND(I186*H186,2)</f>
        <v>0</v>
      </c>
      <c r="BL186" s="18" t="s">
        <v>152</v>
      </c>
      <c r="BM186" s="230" t="s">
        <v>349</v>
      </c>
    </row>
    <row r="187" s="2" customFormat="1">
      <c r="A187" s="39"/>
      <c r="B187" s="40"/>
      <c r="C187" s="41"/>
      <c r="D187" s="232" t="s">
        <v>139</v>
      </c>
      <c r="E187" s="41"/>
      <c r="F187" s="233" t="s">
        <v>350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86</v>
      </c>
    </row>
    <row r="188" s="13" customFormat="1">
      <c r="A188" s="13"/>
      <c r="B188" s="237"/>
      <c r="C188" s="238"/>
      <c r="D188" s="232" t="s">
        <v>160</v>
      </c>
      <c r="E188" s="239" t="s">
        <v>1</v>
      </c>
      <c r="F188" s="240" t="s">
        <v>650</v>
      </c>
      <c r="G188" s="238"/>
      <c r="H188" s="241">
        <v>1.44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160</v>
      </c>
      <c r="AU188" s="247" t="s">
        <v>86</v>
      </c>
      <c r="AV188" s="13" t="s">
        <v>86</v>
      </c>
      <c r="AW188" s="13" t="s">
        <v>31</v>
      </c>
      <c r="AX188" s="13" t="s">
        <v>83</v>
      </c>
      <c r="AY188" s="247" t="s">
        <v>129</v>
      </c>
    </row>
    <row r="189" s="2" customFormat="1" ht="21.75" customHeight="1">
      <c r="A189" s="39"/>
      <c r="B189" s="40"/>
      <c r="C189" s="219" t="s">
        <v>7</v>
      </c>
      <c r="D189" s="219" t="s">
        <v>132</v>
      </c>
      <c r="E189" s="220" t="s">
        <v>353</v>
      </c>
      <c r="F189" s="221" t="s">
        <v>354</v>
      </c>
      <c r="G189" s="222" t="s">
        <v>241</v>
      </c>
      <c r="H189" s="223">
        <v>1.44</v>
      </c>
      <c r="I189" s="224"/>
      <c r="J189" s="225">
        <f>ROUND(I189*H189,2)</f>
        <v>0</v>
      </c>
      <c r="K189" s="221" t="s">
        <v>136</v>
      </c>
      <c r="L189" s="45"/>
      <c r="M189" s="226" t="s">
        <v>1</v>
      </c>
      <c r="N189" s="227" t="s">
        <v>40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152</v>
      </c>
      <c r="AT189" s="230" t="s">
        <v>132</v>
      </c>
      <c r="AU189" s="230" t="s">
        <v>86</v>
      </c>
      <c r="AY189" s="18" t="s">
        <v>129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83</v>
      </c>
      <c r="BK189" s="231">
        <f>ROUND(I189*H189,2)</f>
        <v>0</v>
      </c>
      <c r="BL189" s="18" t="s">
        <v>152</v>
      </c>
      <c r="BM189" s="230" t="s">
        <v>355</v>
      </c>
    </row>
    <row r="190" s="2" customFormat="1">
      <c r="A190" s="39"/>
      <c r="B190" s="40"/>
      <c r="C190" s="41"/>
      <c r="D190" s="232" t="s">
        <v>139</v>
      </c>
      <c r="E190" s="41"/>
      <c r="F190" s="233" t="s">
        <v>356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86</v>
      </c>
    </row>
    <row r="191" s="2" customFormat="1">
      <c r="A191" s="39"/>
      <c r="B191" s="40"/>
      <c r="C191" s="219" t="s">
        <v>318</v>
      </c>
      <c r="D191" s="219" t="s">
        <v>132</v>
      </c>
      <c r="E191" s="220" t="s">
        <v>358</v>
      </c>
      <c r="F191" s="221" t="s">
        <v>359</v>
      </c>
      <c r="G191" s="222" t="s">
        <v>241</v>
      </c>
      <c r="H191" s="223">
        <v>2.8799999999999999</v>
      </c>
      <c r="I191" s="224"/>
      <c r="J191" s="225">
        <f>ROUND(I191*H191,2)</f>
        <v>0</v>
      </c>
      <c r="K191" s="221" t="s">
        <v>136</v>
      </c>
      <c r="L191" s="45"/>
      <c r="M191" s="226" t="s">
        <v>1</v>
      </c>
      <c r="N191" s="227" t="s">
        <v>40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152</v>
      </c>
      <c r="AT191" s="230" t="s">
        <v>132</v>
      </c>
      <c r="AU191" s="230" t="s">
        <v>86</v>
      </c>
      <c r="AY191" s="18" t="s">
        <v>129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83</v>
      </c>
      <c r="BK191" s="231">
        <f>ROUND(I191*H191,2)</f>
        <v>0</v>
      </c>
      <c r="BL191" s="18" t="s">
        <v>152</v>
      </c>
      <c r="BM191" s="230" t="s">
        <v>360</v>
      </c>
    </row>
    <row r="192" s="2" customFormat="1">
      <c r="A192" s="39"/>
      <c r="B192" s="40"/>
      <c r="C192" s="41"/>
      <c r="D192" s="232" t="s">
        <v>139</v>
      </c>
      <c r="E192" s="41"/>
      <c r="F192" s="233" t="s">
        <v>361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139</v>
      </c>
      <c r="AU192" s="18" t="s">
        <v>86</v>
      </c>
    </row>
    <row r="193" s="13" customFormat="1">
      <c r="A193" s="13"/>
      <c r="B193" s="237"/>
      <c r="C193" s="238"/>
      <c r="D193" s="232" t="s">
        <v>160</v>
      </c>
      <c r="E193" s="239" t="s">
        <v>1</v>
      </c>
      <c r="F193" s="240" t="s">
        <v>651</v>
      </c>
      <c r="G193" s="238"/>
      <c r="H193" s="241">
        <v>2.8799999999999999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160</v>
      </c>
      <c r="AU193" s="247" t="s">
        <v>86</v>
      </c>
      <c r="AV193" s="13" t="s">
        <v>86</v>
      </c>
      <c r="AW193" s="13" t="s">
        <v>31</v>
      </c>
      <c r="AX193" s="13" t="s">
        <v>83</v>
      </c>
      <c r="AY193" s="247" t="s">
        <v>129</v>
      </c>
    </row>
    <row r="194" s="12" customFormat="1" ht="22.8" customHeight="1">
      <c r="A194" s="12"/>
      <c r="B194" s="203"/>
      <c r="C194" s="204"/>
      <c r="D194" s="205" t="s">
        <v>74</v>
      </c>
      <c r="E194" s="217" t="s">
        <v>128</v>
      </c>
      <c r="F194" s="217" t="s">
        <v>370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SUM(P195:P216)</f>
        <v>0</v>
      </c>
      <c r="Q194" s="211"/>
      <c r="R194" s="212">
        <f>SUM(R195:R216)</f>
        <v>1.4147289999999999</v>
      </c>
      <c r="S194" s="211"/>
      <c r="T194" s="213">
        <f>SUM(T195:T216)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83</v>
      </c>
      <c r="AT194" s="215" t="s">
        <v>74</v>
      </c>
      <c r="AU194" s="215" t="s">
        <v>83</v>
      </c>
      <c r="AY194" s="214" t="s">
        <v>129</v>
      </c>
      <c r="BK194" s="216">
        <f>SUM(BK195:BK216)</f>
        <v>0</v>
      </c>
    </row>
    <row r="195" s="2" customFormat="1">
      <c r="A195" s="39"/>
      <c r="B195" s="40"/>
      <c r="C195" s="219" t="s">
        <v>323</v>
      </c>
      <c r="D195" s="219" t="s">
        <v>132</v>
      </c>
      <c r="E195" s="220" t="s">
        <v>372</v>
      </c>
      <c r="F195" s="221" t="s">
        <v>373</v>
      </c>
      <c r="G195" s="222" t="s">
        <v>193</v>
      </c>
      <c r="H195" s="223">
        <v>5.2999999999999998</v>
      </c>
      <c r="I195" s="224"/>
      <c r="J195" s="225">
        <f>ROUND(I195*H195,2)</f>
        <v>0</v>
      </c>
      <c r="K195" s="221" t="s">
        <v>136</v>
      </c>
      <c r="L195" s="45"/>
      <c r="M195" s="226" t="s">
        <v>1</v>
      </c>
      <c r="N195" s="227" t="s">
        <v>40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152</v>
      </c>
      <c r="AT195" s="230" t="s">
        <v>132</v>
      </c>
      <c r="AU195" s="230" t="s">
        <v>86</v>
      </c>
      <c r="AY195" s="18" t="s">
        <v>129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83</v>
      </c>
      <c r="BK195" s="231">
        <f>ROUND(I195*H195,2)</f>
        <v>0</v>
      </c>
      <c r="BL195" s="18" t="s">
        <v>152</v>
      </c>
      <c r="BM195" s="230" t="s">
        <v>374</v>
      </c>
    </row>
    <row r="196" s="2" customFormat="1">
      <c r="A196" s="39"/>
      <c r="B196" s="40"/>
      <c r="C196" s="41"/>
      <c r="D196" s="232" t="s">
        <v>139</v>
      </c>
      <c r="E196" s="41"/>
      <c r="F196" s="233" t="s">
        <v>375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139</v>
      </c>
      <c r="AU196" s="18" t="s">
        <v>86</v>
      </c>
    </row>
    <row r="197" s="13" customFormat="1">
      <c r="A197" s="13"/>
      <c r="B197" s="237"/>
      <c r="C197" s="238"/>
      <c r="D197" s="232" t="s">
        <v>160</v>
      </c>
      <c r="E197" s="239" t="s">
        <v>1</v>
      </c>
      <c r="F197" s="240" t="s">
        <v>652</v>
      </c>
      <c r="G197" s="238"/>
      <c r="H197" s="241">
        <v>5.2999999999999998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160</v>
      </c>
      <c r="AU197" s="247" t="s">
        <v>86</v>
      </c>
      <c r="AV197" s="13" t="s">
        <v>86</v>
      </c>
      <c r="AW197" s="13" t="s">
        <v>31</v>
      </c>
      <c r="AX197" s="13" t="s">
        <v>75</v>
      </c>
      <c r="AY197" s="247" t="s">
        <v>129</v>
      </c>
    </row>
    <row r="198" s="15" customFormat="1">
      <c r="A198" s="15"/>
      <c r="B198" s="266"/>
      <c r="C198" s="267"/>
      <c r="D198" s="232" t="s">
        <v>160</v>
      </c>
      <c r="E198" s="268" t="s">
        <v>1</v>
      </c>
      <c r="F198" s="269" t="s">
        <v>219</v>
      </c>
      <c r="G198" s="267"/>
      <c r="H198" s="270">
        <v>5.2999999999999998</v>
      </c>
      <c r="I198" s="271"/>
      <c r="J198" s="267"/>
      <c r="K198" s="267"/>
      <c r="L198" s="272"/>
      <c r="M198" s="273"/>
      <c r="N198" s="274"/>
      <c r="O198" s="274"/>
      <c r="P198" s="274"/>
      <c r="Q198" s="274"/>
      <c r="R198" s="274"/>
      <c r="S198" s="274"/>
      <c r="T198" s="27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6" t="s">
        <v>160</v>
      </c>
      <c r="AU198" s="276" t="s">
        <v>86</v>
      </c>
      <c r="AV198" s="15" t="s">
        <v>152</v>
      </c>
      <c r="AW198" s="15" t="s">
        <v>31</v>
      </c>
      <c r="AX198" s="15" t="s">
        <v>83</v>
      </c>
      <c r="AY198" s="276" t="s">
        <v>129</v>
      </c>
    </row>
    <row r="199" s="2" customFormat="1" ht="16.5" customHeight="1">
      <c r="A199" s="39"/>
      <c r="B199" s="40"/>
      <c r="C199" s="219" t="s">
        <v>329</v>
      </c>
      <c r="D199" s="219" t="s">
        <v>132</v>
      </c>
      <c r="E199" s="220" t="s">
        <v>379</v>
      </c>
      <c r="F199" s="221" t="s">
        <v>380</v>
      </c>
      <c r="G199" s="222" t="s">
        <v>193</v>
      </c>
      <c r="H199" s="223">
        <v>50.100000000000001</v>
      </c>
      <c r="I199" s="224"/>
      <c r="J199" s="225">
        <f>ROUND(I199*H199,2)</f>
        <v>0</v>
      </c>
      <c r="K199" s="221" t="s">
        <v>136</v>
      </c>
      <c r="L199" s="45"/>
      <c r="M199" s="226" t="s">
        <v>1</v>
      </c>
      <c r="N199" s="227" t="s">
        <v>40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152</v>
      </c>
      <c r="AT199" s="230" t="s">
        <v>132</v>
      </c>
      <c r="AU199" s="230" t="s">
        <v>86</v>
      </c>
      <c r="AY199" s="18" t="s">
        <v>129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83</v>
      </c>
      <c r="BK199" s="231">
        <f>ROUND(I199*H199,2)</f>
        <v>0</v>
      </c>
      <c r="BL199" s="18" t="s">
        <v>152</v>
      </c>
      <c r="BM199" s="230" t="s">
        <v>381</v>
      </c>
    </row>
    <row r="200" s="2" customFormat="1">
      <c r="A200" s="39"/>
      <c r="B200" s="40"/>
      <c r="C200" s="41"/>
      <c r="D200" s="232" t="s">
        <v>139</v>
      </c>
      <c r="E200" s="41"/>
      <c r="F200" s="233" t="s">
        <v>382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139</v>
      </c>
      <c r="AU200" s="18" t="s">
        <v>86</v>
      </c>
    </row>
    <row r="201" s="13" customFormat="1">
      <c r="A201" s="13"/>
      <c r="B201" s="237"/>
      <c r="C201" s="238"/>
      <c r="D201" s="232" t="s">
        <v>160</v>
      </c>
      <c r="E201" s="239" t="s">
        <v>1</v>
      </c>
      <c r="F201" s="240" t="s">
        <v>653</v>
      </c>
      <c r="G201" s="238"/>
      <c r="H201" s="241">
        <v>29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160</v>
      </c>
      <c r="AU201" s="247" t="s">
        <v>86</v>
      </c>
      <c r="AV201" s="13" t="s">
        <v>86</v>
      </c>
      <c r="AW201" s="13" t="s">
        <v>31</v>
      </c>
      <c r="AX201" s="13" t="s">
        <v>75</v>
      </c>
      <c r="AY201" s="247" t="s">
        <v>129</v>
      </c>
    </row>
    <row r="202" s="13" customFormat="1">
      <c r="A202" s="13"/>
      <c r="B202" s="237"/>
      <c r="C202" s="238"/>
      <c r="D202" s="232" t="s">
        <v>160</v>
      </c>
      <c r="E202" s="239" t="s">
        <v>1</v>
      </c>
      <c r="F202" s="240" t="s">
        <v>654</v>
      </c>
      <c r="G202" s="238"/>
      <c r="H202" s="241">
        <v>10.5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160</v>
      </c>
      <c r="AU202" s="247" t="s">
        <v>86</v>
      </c>
      <c r="AV202" s="13" t="s">
        <v>86</v>
      </c>
      <c r="AW202" s="13" t="s">
        <v>31</v>
      </c>
      <c r="AX202" s="13" t="s">
        <v>75</v>
      </c>
      <c r="AY202" s="247" t="s">
        <v>129</v>
      </c>
    </row>
    <row r="203" s="13" customFormat="1">
      <c r="A203" s="13"/>
      <c r="B203" s="237"/>
      <c r="C203" s="238"/>
      <c r="D203" s="232" t="s">
        <v>160</v>
      </c>
      <c r="E203" s="239" t="s">
        <v>1</v>
      </c>
      <c r="F203" s="240" t="s">
        <v>655</v>
      </c>
      <c r="G203" s="238"/>
      <c r="H203" s="241">
        <v>10.6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160</v>
      </c>
      <c r="AU203" s="247" t="s">
        <v>86</v>
      </c>
      <c r="AV203" s="13" t="s">
        <v>86</v>
      </c>
      <c r="AW203" s="13" t="s">
        <v>31</v>
      </c>
      <c r="AX203" s="13" t="s">
        <v>75</v>
      </c>
      <c r="AY203" s="247" t="s">
        <v>129</v>
      </c>
    </row>
    <row r="204" s="15" customFormat="1">
      <c r="A204" s="15"/>
      <c r="B204" s="266"/>
      <c r="C204" s="267"/>
      <c r="D204" s="232" t="s">
        <v>160</v>
      </c>
      <c r="E204" s="268" t="s">
        <v>1</v>
      </c>
      <c r="F204" s="269" t="s">
        <v>219</v>
      </c>
      <c r="G204" s="267"/>
      <c r="H204" s="270">
        <v>50.100000000000001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6" t="s">
        <v>160</v>
      </c>
      <c r="AU204" s="276" t="s">
        <v>86</v>
      </c>
      <c r="AV204" s="15" t="s">
        <v>152</v>
      </c>
      <c r="AW204" s="15" t="s">
        <v>31</v>
      </c>
      <c r="AX204" s="15" t="s">
        <v>83</v>
      </c>
      <c r="AY204" s="276" t="s">
        <v>129</v>
      </c>
    </row>
    <row r="205" s="2" customFormat="1">
      <c r="A205" s="39"/>
      <c r="B205" s="40"/>
      <c r="C205" s="219" t="s">
        <v>335</v>
      </c>
      <c r="D205" s="219" t="s">
        <v>132</v>
      </c>
      <c r="E205" s="220" t="s">
        <v>550</v>
      </c>
      <c r="F205" s="221" t="s">
        <v>551</v>
      </c>
      <c r="G205" s="222" t="s">
        <v>193</v>
      </c>
      <c r="H205" s="223">
        <v>23.199999999999999</v>
      </c>
      <c r="I205" s="224"/>
      <c r="J205" s="225">
        <f>ROUND(I205*H205,2)</f>
        <v>0</v>
      </c>
      <c r="K205" s="221" t="s">
        <v>136</v>
      </c>
      <c r="L205" s="45"/>
      <c r="M205" s="226" t="s">
        <v>1</v>
      </c>
      <c r="N205" s="227" t="s">
        <v>40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152</v>
      </c>
      <c r="AT205" s="230" t="s">
        <v>132</v>
      </c>
      <c r="AU205" s="230" t="s">
        <v>86</v>
      </c>
      <c r="AY205" s="18" t="s">
        <v>129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83</v>
      </c>
      <c r="BK205" s="231">
        <f>ROUND(I205*H205,2)</f>
        <v>0</v>
      </c>
      <c r="BL205" s="18" t="s">
        <v>152</v>
      </c>
      <c r="BM205" s="230" t="s">
        <v>552</v>
      </c>
    </row>
    <row r="206" s="2" customFormat="1">
      <c r="A206" s="39"/>
      <c r="B206" s="40"/>
      <c r="C206" s="41"/>
      <c r="D206" s="232" t="s">
        <v>139</v>
      </c>
      <c r="E206" s="41"/>
      <c r="F206" s="233" t="s">
        <v>553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139</v>
      </c>
      <c r="AU206" s="18" t="s">
        <v>86</v>
      </c>
    </row>
    <row r="207" s="13" customFormat="1">
      <c r="A207" s="13"/>
      <c r="B207" s="237"/>
      <c r="C207" s="238"/>
      <c r="D207" s="232" t="s">
        <v>160</v>
      </c>
      <c r="E207" s="239" t="s">
        <v>1</v>
      </c>
      <c r="F207" s="240" t="s">
        <v>656</v>
      </c>
      <c r="G207" s="238"/>
      <c r="H207" s="241">
        <v>23.199999999999999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160</v>
      </c>
      <c r="AU207" s="247" t="s">
        <v>86</v>
      </c>
      <c r="AV207" s="13" t="s">
        <v>86</v>
      </c>
      <c r="AW207" s="13" t="s">
        <v>31</v>
      </c>
      <c r="AX207" s="13" t="s">
        <v>83</v>
      </c>
      <c r="AY207" s="247" t="s">
        <v>129</v>
      </c>
    </row>
    <row r="208" s="2" customFormat="1" ht="33" customHeight="1">
      <c r="A208" s="39"/>
      <c r="B208" s="40"/>
      <c r="C208" s="219" t="s">
        <v>341</v>
      </c>
      <c r="D208" s="219" t="s">
        <v>132</v>
      </c>
      <c r="E208" s="220" t="s">
        <v>555</v>
      </c>
      <c r="F208" s="221" t="s">
        <v>556</v>
      </c>
      <c r="G208" s="222" t="s">
        <v>193</v>
      </c>
      <c r="H208" s="223">
        <v>23.199999999999999</v>
      </c>
      <c r="I208" s="224"/>
      <c r="J208" s="225">
        <f>ROUND(I208*H208,2)</f>
        <v>0</v>
      </c>
      <c r="K208" s="221" t="s">
        <v>136</v>
      </c>
      <c r="L208" s="45"/>
      <c r="M208" s="226" t="s">
        <v>1</v>
      </c>
      <c r="N208" s="227" t="s">
        <v>40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152</v>
      </c>
      <c r="AT208" s="230" t="s">
        <v>132</v>
      </c>
      <c r="AU208" s="230" t="s">
        <v>86</v>
      </c>
      <c r="AY208" s="18" t="s">
        <v>129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83</v>
      </c>
      <c r="BK208" s="231">
        <f>ROUND(I208*H208,2)</f>
        <v>0</v>
      </c>
      <c r="BL208" s="18" t="s">
        <v>152</v>
      </c>
      <c r="BM208" s="230" t="s">
        <v>557</v>
      </c>
    </row>
    <row r="209" s="2" customFormat="1">
      <c r="A209" s="39"/>
      <c r="B209" s="40"/>
      <c r="C209" s="41"/>
      <c r="D209" s="232" t="s">
        <v>139</v>
      </c>
      <c r="E209" s="41"/>
      <c r="F209" s="233" t="s">
        <v>558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139</v>
      </c>
      <c r="AU209" s="18" t="s">
        <v>86</v>
      </c>
    </row>
    <row r="210" s="13" customFormat="1">
      <c r="A210" s="13"/>
      <c r="B210" s="237"/>
      <c r="C210" s="238"/>
      <c r="D210" s="232" t="s">
        <v>160</v>
      </c>
      <c r="E210" s="239" t="s">
        <v>1</v>
      </c>
      <c r="F210" s="240" t="s">
        <v>657</v>
      </c>
      <c r="G210" s="238"/>
      <c r="H210" s="241">
        <v>23.199999999999999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160</v>
      </c>
      <c r="AU210" s="247" t="s">
        <v>86</v>
      </c>
      <c r="AV210" s="13" t="s">
        <v>86</v>
      </c>
      <c r="AW210" s="13" t="s">
        <v>31</v>
      </c>
      <c r="AX210" s="13" t="s">
        <v>83</v>
      </c>
      <c r="AY210" s="247" t="s">
        <v>129</v>
      </c>
    </row>
    <row r="211" s="2" customFormat="1">
      <c r="A211" s="39"/>
      <c r="B211" s="40"/>
      <c r="C211" s="219" t="s">
        <v>346</v>
      </c>
      <c r="D211" s="219" t="s">
        <v>132</v>
      </c>
      <c r="E211" s="220" t="s">
        <v>398</v>
      </c>
      <c r="F211" s="221" t="s">
        <v>399</v>
      </c>
      <c r="G211" s="222" t="s">
        <v>193</v>
      </c>
      <c r="H211" s="223">
        <v>5.2999999999999998</v>
      </c>
      <c r="I211" s="224"/>
      <c r="J211" s="225">
        <f>ROUND(I211*H211,2)</f>
        <v>0</v>
      </c>
      <c r="K211" s="221" t="s">
        <v>136</v>
      </c>
      <c r="L211" s="45"/>
      <c r="M211" s="226" t="s">
        <v>1</v>
      </c>
      <c r="N211" s="227" t="s">
        <v>40</v>
      </c>
      <c r="O211" s="92"/>
      <c r="P211" s="228">
        <f>O211*H211</f>
        <v>0</v>
      </c>
      <c r="Q211" s="228">
        <v>0.085650000000000004</v>
      </c>
      <c r="R211" s="228">
        <f>Q211*H211</f>
        <v>0.45394499999999999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152</v>
      </c>
      <c r="AT211" s="230" t="s">
        <v>132</v>
      </c>
      <c r="AU211" s="230" t="s">
        <v>86</v>
      </c>
      <c r="AY211" s="18" t="s">
        <v>129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83</v>
      </c>
      <c r="BK211" s="231">
        <f>ROUND(I211*H211,2)</f>
        <v>0</v>
      </c>
      <c r="BL211" s="18" t="s">
        <v>152</v>
      </c>
      <c r="BM211" s="230" t="s">
        <v>658</v>
      </c>
    </row>
    <row r="212" s="2" customFormat="1">
      <c r="A212" s="39"/>
      <c r="B212" s="40"/>
      <c r="C212" s="41"/>
      <c r="D212" s="232" t="s">
        <v>139</v>
      </c>
      <c r="E212" s="41"/>
      <c r="F212" s="233" t="s">
        <v>401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139</v>
      </c>
      <c r="AU212" s="18" t="s">
        <v>86</v>
      </c>
    </row>
    <row r="213" s="13" customFormat="1">
      <c r="A213" s="13"/>
      <c r="B213" s="237"/>
      <c r="C213" s="238"/>
      <c r="D213" s="232" t="s">
        <v>160</v>
      </c>
      <c r="E213" s="239" t="s">
        <v>1</v>
      </c>
      <c r="F213" s="240" t="s">
        <v>659</v>
      </c>
      <c r="G213" s="238"/>
      <c r="H213" s="241">
        <v>5.2999999999999998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160</v>
      </c>
      <c r="AU213" s="247" t="s">
        <v>86</v>
      </c>
      <c r="AV213" s="13" t="s">
        <v>86</v>
      </c>
      <c r="AW213" s="13" t="s">
        <v>31</v>
      </c>
      <c r="AX213" s="13" t="s">
        <v>83</v>
      </c>
      <c r="AY213" s="247" t="s">
        <v>129</v>
      </c>
    </row>
    <row r="214" s="2" customFormat="1">
      <c r="A214" s="39"/>
      <c r="B214" s="40"/>
      <c r="C214" s="277" t="s">
        <v>352</v>
      </c>
      <c r="D214" s="277" t="s">
        <v>324</v>
      </c>
      <c r="E214" s="278" t="s">
        <v>404</v>
      </c>
      <c r="F214" s="279" t="s">
        <v>405</v>
      </c>
      <c r="G214" s="280" t="s">
        <v>193</v>
      </c>
      <c r="H214" s="281">
        <v>5.4589999999999996</v>
      </c>
      <c r="I214" s="282"/>
      <c r="J214" s="283">
        <f>ROUND(I214*H214,2)</f>
        <v>0</v>
      </c>
      <c r="K214" s="279" t="s">
        <v>136</v>
      </c>
      <c r="L214" s="284"/>
      <c r="M214" s="285" t="s">
        <v>1</v>
      </c>
      <c r="N214" s="286" t="s">
        <v>40</v>
      </c>
      <c r="O214" s="92"/>
      <c r="P214" s="228">
        <f>O214*H214</f>
        <v>0</v>
      </c>
      <c r="Q214" s="228">
        <v>0.17599999999999999</v>
      </c>
      <c r="R214" s="228">
        <f>Q214*H214</f>
        <v>0.96078399999999986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232</v>
      </c>
      <c r="AT214" s="230" t="s">
        <v>324</v>
      </c>
      <c r="AU214" s="230" t="s">
        <v>86</v>
      </c>
      <c r="AY214" s="18" t="s">
        <v>129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83</v>
      </c>
      <c r="BK214" s="231">
        <f>ROUND(I214*H214,2)</f>
        <v>0</v>
      </c>
      <c r="BL214" s="18" t="s">
        <v>152</v>
      </c>
      <c r="BM214" s="230" t="s">
        <v>660</v>
      </c>
    </row>
    <row r="215" s="2" customFormat="1">
      <c r="A215" s="39"/>
      <c r="B215" s="40"/>
      <c r="C215" s="41"/>
      <c r="D215" s="232" t="s">
        <v>139</v>
      </c>
      <c r="E215" s="41"/>
      <c r="F215" s="233" t="s">
        <v>405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139</v>
      </c>
      <c r="AU215" s="18" t="s">
        <v>86</v>
      </c>
    </row>
    <row r="216" s="13" customFormat="1">
      <c r="A216" s="13"/>
      <c r="B216" s="237"/>
      <c r="C216" s="238"/>
      <c r="D216" s="232" t="s">
        <v>160</v>
      </c>
      <c r="E216" s="239" t="s">
        <v>1</v>
      </c>
      <c r="F216" s="240" t="s">
        <v>661</v>
      </c>
      <c r="G216" s="238"/>
      <c r="H216" s="241">
        <v>5.4589999999999996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160</v>
      </c>
      <c r="AU216" s="247" t="s">
        <v>86</v>
      </c>
      <c r="AV216" s="13" t="s">
        <v>86</v>
      </c>
      <c r="AW216" s="13" t="s">
        <v>31</v>
      </c>
      <c r="AX216" s="13" t="s">
        <v>83</v>
      </c>
      <c r="AY216" s="247" t="s">
        <v>129</v>
      </c>
    </row>
    <row r="217" s="12" customFormat="1" ht="22.8" customHeight="1">
      <c r="A217" s="12"/>
      <c r="B217" s="203"/>
      <c r="C217" s="204"/>
      <c r="D217" s="205" t="s">
        <v>74</v>
      </c>
      <c r="E217" s="217" t="s">
        <v>238</v>
      </c>
      <c r="F217" s="217" t="s">
        <v>438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SUM(P218:P252)</f>
        <v>0</v>
      </c>
      <c r="Q217" s="211"/>
      <c r="R217" s="212">
        <f>SUM(R218:R252)</f>
        <v>12.419396600000001</v>
      </c>
      <c r="S217" s="211"/>
      <c r="T217" s="213">
        <f>SUM(T218:T252)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83</v>
      </c>
      <c r="AT217" s="215" t="s">
        <v>74</v>
      </c>
      <c r="AU217" s="215" t="s">
        <v>83</v>
      </c>
      <c r="AY217" s="214" t="s">
        <v>129</v>
      </c>
      <c r="BK217" s="216">
        <f>SUM(BK218:BK252)</f>
        <v>0</v>
      </c>
    </row>
    <row r="218" s="2" customFormat="1" ht="33" customHeight="1">
      <c r="A218" s="39"/>
      <c r="B218" s="40"/>
      <c r="C218" s="219" t="s">
        <v>357</v>
      </c>
      <c r="D218" s="219" t="s">
        <v>132</v>
      </c>
      <c r="E218" s="220" t="s">
        <v>577</v>
      </c>
      <c r="F218" s="221" t="s">
        <v>578</v>
      </c>
      <c r="G218" s="222" t="s">
        <v>228</v>
      </c>
      <c r="H218" s="223">
        <v>29</v>
      </c>
      <c r="I218" s="224"/>
      <c r="J218" s="225">
        <f>ROUND(I218*H218,2)</f>
        <v>0</v>
      </c>
      <c r="K218" s="221" t="s">
        <v>136</v>
      </c>
      <c r="L218" s="45"/>
      <c r="M218" s="226" t="s">
        <v>1</v>
      </c>
      <c r="N218" s="227" t="s">
        <v>40</v>
      </c>
      <c r="O218" s="92"/>
      <c r="P218" s="228">
        <f>O218*H218</f>
        <v>0</v>
      </c>
      <c r="Q218" s="228">
        <v>0.080879999999999994</v>
      </c>
      <c r="R218" s="228">
        <f>Q218*H218</f>
        <v>2.3455199999999996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152</v>
      </c>
      <c r="AT218" s="230" t="s">
        <v>132</v>
      </c>
      <c r="AU218" s="230" t="s">
        <v>86</v>
      </c>
      <c r="AY218" s="18" t="s">
        <v>129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83</v>
      </c>
      <c r="BK218" s="231">
        <f>ROUND(I218*H218,2)</f>
        <v>0</v>
      </c>
      <c r="BL218" s="18" t="s">
        <v>152</v>
      </c>
      <c r="BM218" s="230" t="s">
        <v>579</v>
      </c>
    </row>
    <row r="219" s="2" customFormat="1">
      <c r="A219" s="39"/>
      <c r="B219" s="40"/>
      <c r="C219" s="41"/>
      <c r="D219" s="232" t="s">
        <v>139</v>
      </c>
      <c r="E219" s="41"/>
      <c r="F219" s="233" t="s">
        <v>580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139</v>
      </c>
      <c r="AU219" s="18" t="s">
        <v>86</v>
      </c>
    </row>
    <row r="220" s="13" customFormat="1">
      <c r="A220" s="13"/>
      <c r="B220" s="237"/>
      <c r="C220" s="238"/>
      <c r="D220" s="232" t="s">
        <v>160</v>
      </c>
      <c r="E220" s="239" t="s">
        <v>1</v>
      </c>
      <c r="F220" s="240" t="s">
        <v>662</v>
      </c>
      <c r="G220" s="238"/>
      <c r="H220" s="241">
        <v>29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160</v>
      </c>
      <c r="AU220" s="247" t="s">
        <v>86</v>
      </c>
      <c r="AV220" s="13" t="s">
        <v>86</v>
      </c>
      <c r="AW220" s="13" t="s">
        <v>31</v>
      </c>
      <c r="AX220" s="13" t="s">
        <v>75</v>
      </c>
      <c r="AY220" s="247" t="s">
        <v>129</v>
      </c>
    </row>
    <row r="221" s="15" customFormat="1">
      <c r="A221" s="15"/>
      <c r="B221" s="266"/>
      <c r="C221" s="267"/>
      <c r="D221" s="232" t="s">
        <v>160</v>
      </c>
      <c r="E221" s="268" t="s">
        <v>1</v>
      </c>
      <c r="F221" s="269" t="s">
        <v>219</v>
      </c>
      <c r="G221" s="267"/>
      <c r="H221" s="270">
        <v>29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6" t="s">
        <v>160</v>
      </c>
      <c r="AU221" s="276" t="s">
        <v>86</v>
      </c>
      <c r="AV221" s="15" t="s">
        <v>152</v>
      </c>
      <c r="AW221" s="15" t="s">
        <v>31</v>
      </c>
      <c r="AX221" s="15" t="s">
        <v>83</v>
      </c>
      <c r="AY221" s="276" t="s">
        <v>129</v>
      </c>
    </row>
    <row r="222" s="2" customFormat="1" ht="16.5" customHeight="1">
      <c r="A222" s="39"/>
      <c r="B222" s="40"/>
      <c r="C222" s="277" t="s">
        <v>364</v>
      </c>
      <c r="D222" s="277" t="s">
        <v>324</v>
      </c>
      <c r="E222" s="278" t="s">
        <v>582</v>
      </c>
      <c r="F222" s="279" t="s">
        <v>583</v>
      </c>
      <c r="G222" s="280" t="s">
        <v>228</v>
      </c>
      <c r="H222" s="281">
        <v>29.870000000000001</v>
      </c>
      <c r="I222" s="282"/>
      <c r="J222" s="283">
        <f>ROUND(I222*H222,2)</f>
        <v>0</v>
      </c>
      <c r="K222" s="279" t="s">
        <v>136</v>
      </c>
      <c r="L222" s="284"/>
      <c r="M222" s="285" t="s">
        <v>1</v>
      </c>
      <c r="N222" s="286" t="s">
        <v>40</v>
      </c>
      <c r="O222" s="92"/>
      <c r="P222" s="228">
        <f>O222*H222</f>
        <v>0</v>
      </c>
      <c r="Q222" s="228">
        <v>0.056000000000000001</v>
      </c>
      <c r="R222" s="228">
        <f>Q222*H222</f>
        <v>1.67272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232</v>
      </c>
      <c r="AT222" s="230" t="s">
        <v>324</v>
      </c>
      <c r="AU222" s="230" t="s">
        <v>86</v>
      </c>
      <c r="AY222" s="18" t="s">
        <v>129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83</v>
      </c>
      <c r="BK222" s="231">
        <f>ROUND(I222*H222,2)</f>
        <v>0</v>
      </c>
      <c r="BL222" s="18" t="s">
        <v>152</v>
      </c>
      <c r="BM222" s="230" t="s">
        <v>584</v>
      </c>
    </row>
    <row r="223" s="2" customFormat="1">
      <c r="A223" s="39"/>
      <c r="B223" s="40"/>
      <c r="C223" s="41"/>
      <c r="D223" s="232" t="s">
        <v>139</v>
      </c>
      <c r="E223" s="41"/>
      <c r="F223" s="233" t="s">
        <v>585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139</v>
      </c>
      <c r="AU223" s="18" t="s">
        <v>86</v>
      </c>
    </row>
    <row r="224" s="13" customFormat="1">
      <c r="A224" s="13"/>
      <c r="B224" s="237"/>
      <c r="C224" s="238"/>
      <c r="D224" s="232" t="s">
        <v>160</v>
      </c>
      <c r="E224" s="239" t="s">
        <v>1</v>
      </c>
      <c r="F224" s="240" t="s">
        <v>663</v>
      </c>
      <c r="G224" s="238"/>
      <c r="H224" s="241">
        <v>29.870000000000001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160</v>
      </c>
      <c r="AU224" s="247" t="s">
        <v>86</v>
      </c>
      <c r="AV224" s="13" t="s">
        <v>86</v>
      </c>
      <c r="AW224" s="13" t="s">
        <v>31</v>
      </c>
      <c r="AX224" s="13" t="s">
        <v>83</v>
      </c>
      <c r="AY224" s="247" t="s">
        <v>129</v>
      </c>
    </row>
    <row r="225" s="2" customFormat="1" ht="33" customHeight="1">
      <c r="A225" s="39"/>
      <c r="B225" s="40"/>
      <c r="C225" s="219" t="s">
        <v>371</v>
      </c>
      <c r="D225" s="219" t="s">
        <v>132</v>
      </c>
      <c r="E225" s="220" t="s">
        <v>587</v>
      </c>
      <c r="F225" s="221" t="s">
        <v>588</v>
      </c>
      <c r="G225" s="222" t="s">
        <v>228</v>
      </c>
      <c r="H225" s="223">
        <v>29</v>
      </c>
      <c r="I225" s="224"/>
      <c r="J225" s="225">
        <f>ROUND(I225*H225,2)</f>
        <v>0</v>
      </c>
      <c r="K225" s="221" t="s">
        <v>136</v>
      </c>
      <c r="L225" s="45"/>
      <c r="M225" s="226" t="s">
        <v>1</v>
      </c>
      <c r="N225" s="227" t="s">
        <v>40</v>
      </c>
      <c r="O225" s="92"/>
      <c r="P225" s="228">
        <f>O225*H225</f>
        <v>0</v>
      </c>
      <c r="Q225" s="228">
        <v>0.15540000000000001</v>
      </c>
      <c r="R225" s="228">
        <f>Q225*H225</f>
        <v>4.5066000000000006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152</v>
      </c>
      <c r="AT225" s="230" t="s">
        <v>132</v>
      </c>
      <c r="AU225" s="230" t="s">
        <v>86</v>
      </c>
      <c r="AY225" s="18" t="s">
        <v>129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83</v>
      </c>
      <c r="BK225" s="231">
        <f>ROUND(I225*H225,2)</f>
        <v>0</v>
      </c>
      <c r="BL225" s="18" t="s">
        <v>152</v>
      </c>
      <c r="BM225" s="230" t="s">
        <v>589</v>
      </c>
    </row>
    <row r="226" s="2" customFormat="1">
      <c r="A226" s="39"/>
      <c r="B226" s="40"/>
      <c r="C226" s="41"/>
      <c r="D226" s="232" t="s">
        <v>139</v>
      </c>
      <c r="E226" s="41"/>
      <c r="F226" s="233" t="s">
        <v>590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139</v>
      </c>
      <c r="AU226" s="18" t="s">
        <v>86</v>
      </c>
    </row>
    <row r="227" s="13" customFormat="1">
      <c r="A227" s="13"/>
      <c r="B227" s="237"/>
      <c r="C227" s="238"/>
      <c r="D227" s="232" t="s">
        <v>160</v>
      </c>
      <c r="E227" s="239" t="s">
        <v>1</v>
      </c>
      <c r="F227" s="240" t="s">
        <v>664</v>
      </c>
      <c r="G227" s="238"/>
      <c r="H227" s="241">
        <v>29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160</v>
      </c>
      <c r="AU227" s="247" t="s">
        <v>86</v>
      </c>
      <c r="AV227" s="13" t="s">
        <v>86</v>
      </c>
      <c r="AW227" s="13" t="s">
        <v>31</v>
      </c>
      <c r="AX227" s="13" t="s">
        <v>83</v>
      </c>
      <c r="AY227" s="247" t="s">
        <v>129</v>
      </c>
    </row>
    <row r="228" s="2" customFormat="1">
      <c r="A228" s="39"/>
      <c r="B228" s="40"/>
      <c r="C228" s="277" t="s">
        <v>378</v>
      </c>
      <c r="D228" s="277" t="s">
        <v>324</v>
      </c>
      <c r="E228" s="278" t="s">
        <v>592</v>
      </c>
      <c r="F228" s="279" t="s">
        <v>593</v>
      </c>
      <c r="G228" s="280" t="s">
        <v>228</v>
      </c>
      <c r="H228" s="281">
        <v>4.1200000000000001</v>
      </c>
      <c r="I228" s="282"/>
      <c r="J228" s="283">
        <f>ROUND(I228*H228,2)</f>
        <v>0</v>
      </c>
      <c r="K228" s="279" t="s">
        <v>136</v>
      </c>
      <c r="L228" s="284"/>
      <c r="M228" s="285" t="s">
        <v>1</v>
      </c>
      <c r="N228" s="286" t="s">
        <v>40</v>
      </c>
      <c r="O228" s="92"/>
      <c r="P228" s="228">
        <f>O228*H228</f>
        <v>0</v>
      </c>
      <c r="Q228" s="228">
        <v>0.064000000000000001</v>
      </c>
      <c r="R228" s="228">
        <f>Q228*H228</f>
        <v>0.26368000000000003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232</v>
      </c>
      <c r="AT228" s="230" t="s">
        <v>324</v>
      </c>
      <c r="AU228" s="230" t="s">
        <v>86</v>
      </c>
      <c r="AY228" s="18" t="s">
        <v>129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83</v>
      </c>
      <c r="BK228" s="231">
        <f>ROUND(I228*H228,2)</f>
        <v>0</v>
      </c>
      <c r="BL228" s="18" t="s">
        <v>152</v>
      </c>
      <c r="BM228" s="230" t="s">
        <v>594</v>
      </c>
    </row>
    <row r="229" s="2" customFormat="1">
      <c r="A229" s="39"/>
      <c r="B229" s="40"/>
      <c r="C229" s="41"/>
      <c r="D229" s="232" t="s">
        <v>139</v>
      </c>
      <c r="E229" s="41"/>
      <c r="F229" s="233" t="s">
        <v>593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139</v>
      </c>
      <c r="AU229" s="18" t="s">
        <v>86</v>
      </c>
    </row>
    <row r="230" s="13" customFormat="1">
      <c r="A230" s="13"/>
      <c r="B230" s="237"/>
      <c r="C230" s="238"/>
      <c r="D230" s="232" t="s">
        <v>160</v>
      </c>
      <c r="E230" s="239" t="s">
        <v>1</v>
      </c>
      <c r="F230" s="240" t="s">
        <v>665</v>
      </c>
      <c r="G230" s="238"/>
      <c r="H230" s="241">
        <v>4.1200000000000001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160</v>
      </c>
      <c r="AU230" s="247" t="s">
        <v>86</v>
      </c>
      <c r="AV230" s="13" t="s">
        <v>86</v>
      </c>
      <c r="AW230" s="13" t="s">
        <v>31</v>
      </c>
      <c r="AX230" s="13" t="s">
        <v>83</v>
      </c>
      <c r="AY230" s="247" t="s">
        <v>129</v>
      </c>
    </row>
    <row r="231" s="2" customFormat="1">
      <c r="A231" s="39"/>
      <c r="B231" s="40"/>
      <c r="C231" s="277" t="s">
        <v>386</v>
      </c>
      <c r="D231" s="277" t="s">
        <v>324</v>
      </c>
      <c r="E231" s="278" t="s">
        <v>596</v>
      </c>
      <c r="F231" s="279" t="s">
        <v>597</v>
      </c>
      <c r="G231" s="280" t="s">
        <v>228</v>
      </c>
      <c r="H231" s="281">
        <v>13.596</v>
      </c>
      <c r="I231" s="282"/>
      <c r="J231" s="283">
        <f>ROUND(I231*H231,2)</f>
        <v>0</v>
      </c>
      <c r="K231" s="279" t="s">
        <v>136</v>
      </c>
      <c r="L231" s="284"/>
      <c r="M231" s="285" t="s">
        <v>1</v>
      </c>
      <c r="N231" s="286" t="s">
        <v>40</v>
      </c>
      <c r="O231" s="92"/>
      <c r="P231" s="228">
        <f>O231*H231</f>
        <v>0</v>
      </c>
      <c r="Q231" s="228">
        <v>0.048300000000000003</v>
      </c>
      <c r="R231" s="228">
        <f>Q231*H231</f>
        <v>0.65668680000000001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232</v>
      </c>
      <c r="AT231" s="230" t="s">
        <v>324</v>
      </c>
      <c r="AU231" s="230" t="s">
        <v>86</v>
      </c>
      <c r="AY231" s="18" t="s">
        <v>129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83</v>
      </c>
      <c r="BK231" s="231">
        <f>ROUND(I231*H231,2)</f>
        <v>0</v>
      </c>
      <c r="BL231" s="18" t="s">
        <v>152</v>
      </c>
      <c r="BM231" s="230" t="s">
        <v>598</v>
      </c>
    </row>
    <row r="232" s="2" customFormat="1">
      <c r="A232" s="39"/>
      <c r="B232" s="40"/>
      <c r="C232" s="41"/>
      <c r="D232" s="232" t="s">
        <v>139</v>
      </c>
      <c r="E232" s="41"/>
      <c r="F232" s="233" t="s">
        <v>597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139</v>
      </c>
      <c r="AU232" s="18" t="s">
        <v>86</v>
      </c>
    </row>
    <row r="233" s="13" customFormat="1">
      <c r="A233" s="13"/>
      <c r="B233" s="237"/>
      <c r="C233" s="238"/>
      <c r="D233" s="232" t="s">
        <v>160</v>
      </c>
      <c r="E233" s="239" t="s">
        <v>1</v>
      </c>
      <c r="F233" s="240" t="s">
        <v>666</v>
      </c>
      <c r="G233" s="238"/>
      <c r="H233" s="241">
        <v>13.199999999999999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160</v>
      </c>
      <c r="AU233" s="247" t="s">
        <v>86</v>
      </c>
      <c r="AV233" s="13" t="s">
        <v>86</v>
      </c>
      <c r="AW233" s="13" t="s">
        <v>31</v>
      </c>
      <c r="AX233" s="13" t="s">
        <v>75</v>
      </c>
      <c r="AY233" s="247" t="s">
        <v>129</v>
      </c>
    </row>
    <row r="234" s="16" customFormat="1">
      <c r="A234" s="16"/>
      <c r="B234" s="287"/>
      <c r="C234" s="288"/>
      <c r="D234" s="232" t="s">
        <v>160</v>
      </c>
      <c r="E234" s="289" t="s">
        <v>1</v>
      </c>
      <c r="F234" s="290" t="s">
        <v>465</v>
      </c>
      <c r="G234" s="288"/>
      <c r="H234" s="291">
        <v>13.199999999999999</v>
      </c>
      <c r="I234" s="292"/>
      <c r="J234" s="288"/>
      <c r="K234" s="288"/>
      <c r="L234" s="293"/>
      <c r="M234" s="294"/>
      <c r="N234" s="295"/>
      <c r="O234" s="295"/>
      <c r="P234" s="295"/>
      <c r="Q234" s="295"/>
      <c r="R234" s="295"/>
      <c r="S234" s="295"/>
      <c r="T234" s="29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7" t="s">
        <v>160</v>
      </c>
      <c r="AU234" s="297" t="s">
        <v>86</v>
      </c>
      <c r="AV234" s="16" t="s">
        <v>145</v>
      </c>
      <c r="AW234" s="16" t="s">
        <v>31</v>
      </c>
      <c r="AX234" s="16" t="s">
        <v>75</v>
      </c>
      <c r="AY234" s="297" t="s">
        <v>129</v>
      </c>
    </row>
    <row r="235" s="13" customFormat="1">
      <c r="A235" s="13"/>
      <c r="B235" s="237"/>
      <c r="C235" s="238"/>
      <c r="D235" s="232" t="s">
        <v>160</v>
      </c>
      <c r="E235" s="239" t="s">
        <v>1</v>
      </c>
      <c r="F235" s="240" t="s">
        <v>667</v>
      </c>
      <c r="G235" s="238"/>
      <c r="H235" s="241">
        <v>13.596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160</v>
      </c>
      <c r="AU235" s="247" t="s">
        <v>86</v>
      </c>
      <c r="AV235" s="13" t="s">
        <v>86</v>
      </c>
      <c r="AW235" s="13" t="s">
        <v>31</v>
      </c>
      <c r="AX235" s="13" t="s">
        <v>83</v>
      </c>
      <c r="AY235" s="247" t="s">
        <v>129</v>
      </c>
    </row>
    <row r="236" s="2" customFormat="1" ht="16.5" customHeight="1">
      <c r="A236" s="39"/>
      <c r="B236" s="40"/>
      <c r="C236" s="277" t="s">
        <v>392</v>
      </c>
      <c r="D236" s="277" t="s">
        <v>324</v>
      </c>
      <c r="E236" s="278" t="s">
        <v>600</v>
      </c>
      <c r="F236" s="279" t="s">
        <v>601</v>
      </c>
      <c r="G236" s="280" t="s">
        <v>228</v>
      </c>
      <c r="H236" s="281">
        <v>12.154</v>
      </c>
      <c r="I236" s="282"/>
      <c r="J236" s="283">
        <f>ROUND(I236*H236,2)</f>
        <v>0</v>
      </c>
      <c r="K236" s="279" t="s">
        <v>136</v>
      </c>
      <c r="L236" s="284"/>
      <c r="M236" s="285" t="s">
        <v>1</v>
      </c>
      <c r="N236" s="286" t="s">
        <v>40</v>
      </c>
      <c r="O236" s="92"/>
      <c r="P236" s="228">
        <f>O236*H236</f>
        <v>0</v>
      </c>
      <c r="Q236" s="228">
        <v>0.081000000000000003</v>
      </c>
      <c r="R236" s="228">
        <f>Q236*H236</f>
        <v>0.98447400000000007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232</v>
      </c>
      <c r="AT236" s="230" t="s">
        <v>324</v>
      </c>
      <c r="AU236" s="230" t="s">
        <v>86</v>
      </c>
      <c r="AY236" s="18" t="s">
        <v>129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152</v>
      </c>
      <c r="BM236" s="230" t="s">
        <v>602</v>
      </c>
    </row>
    <row r="237" s="2" customFormat="1">
      <c r="A237" s="39"/>
      <c r="B237" s="40"/>
      <c r="C237" s="41"/>
      <c r="D237" s="232" t="s">
        <v>139</v>
      </c>
      <c r="E237" s="41"/>
      <c r="F237" s="233" t="s">
        <v>601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139</v>
      </c>
      <c r="AU237" s="18" t="s">
        <v>86</v>
      </c>
    </row>
    <row r="238" s="13" customFormat="1">
      <c r="A238" s="13"/>
      <c r="B238" s="237"/>
      <c r="C238" s="238"/>
      <c r="D238" s="232" t="s">
        <v>160</v>
      </c>
      <c r="E238" s="239" t="s">
        <v>1</v>
      </c>
      <c r="F238" s="240" t="s">
        <v>668</v>
      </c>
      <c r="G238" s="238"/>
      <c r="H238" s="241">
        <v>11.800000000000001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160</v>
      </c>
      <c r="AU238" s="247" t="s">
        <v>86</v>
      </c>
      <c r="AV238" s="13" t="s">
        <v>86</v>
      </c>
      <c r="AW238" s="13" t="s">
        <v>31</v>
      </c>
      <c r="AX238" s="13" t="s">
        <v>75</v>
      </c>
      <c r="AY238" s="247" t="s">
        <v>129</v>
      </c>
    </row>
    <row r="239" s="16" customFormat="1">
      <c r="A239" s="16"/>
      <c r="B239" s="287"/>
      <c r="C239" s="288"/>
      <c r="D239" s="232" t="s">
        <v>160</v>
      </c>
      <c r="E239" s="289" t="s">
        <v>1</v>
      </c>
      <c r="F239" s="290" t="s">
        <v>465</v>
      </c>
      <c r="G239" s="288"/>
      <c r="H239" s="291">
        <v>11.800000000000001</v>
      </c>
      <c r="I239" s="292"/>
      <c r="J239" s="288"/>
      <c r="K239" s="288"/>
      <c r="L239" s="293"/>
      <c r="M239" s="294"/>
      <c r="N239" s="295"/>
      <c r="O239" s="295"/>
      <c r="P239" s="295"/>
      <c r="Q239" s="295"/>
      <c r="R239" s="295"/>
      <c r="S239" s="295"/>
      <c r="T239" s="29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97" t="s">
        <v>160</v>
      </c>
      <c r="AU239" s="297" t="s">
        <v>86</v>
      </c>
      <c r="AV239" s="16" t="s">
        <v>145</v>
      </c>
      <c r="AW239" s="16" t="s">
        <v>31</v>
      </c>
      <c r="AX239" s="16" t="s">
        <v>75</v>
      </c>
      <c r="AY239" s="297" t="s">
        <v>129</v>
      </c>
    </row>
    <row r="240" s="13" customFormat="1">
      <c r="A240" s="13"/>
      <c r="B240" s="237"/>
      <c r="C240" s="238"/>
      <c r="D240" s="232" t="s">
        <v>160</v>
      </c>
      <c r="E240" s="239" t="s">
        <v>1</v>
      </c>
      <c r="F240" s="240" t="s">
        <v>669</v>
      </c>
      <c r="G240" s="238"/>
      <c r="H240" s="241">
        <v>12.154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160</v>
      </c>
      <c r="AU240" s="247" t="s">
        <v>86</v>
      </c>
      <c r="AV240" s="13" t="s">
        <v>86</v>
      </c>
      <c r="AW240" s="13" t="s">
        <v>31</v>
      </c>
      <c r="AX240" s="13" t="s">
        <v>83</v>
      </c>
      <c r="AY240" s="247" t="s">
        <v>129</v>
      </c>
    </row>
    <row r="241" s="2" customFormat="1">
      <c r="A241" s="39"/>
      <c r="B241" s="40"/>
      <c r="C241" s="219" t="s">
        <v>397</v>
      </c>
      <c r="D241" s="219" t="s">
        <v>132</v>
      </c>
      <c r="E241" s="220" t="s">
        <v>451</v>
      </c>
      <c r="F241" s="221" t="s">
        <v>452</v>
      </c>
      <c r="G241" s="222" t="s">
        <v>241</v>
      </c>
      <c r="H241" s="223">
        <v>0.87</v>
      </c>
      <c r="I241" s="224"/>
      <c r="J241" s="225">
        <f>ROUND(I241*H241,2)</f>
        <v>0</v>
      </c>
      <c r="K241" s="221" t="s">
        <v>136</v>
      </c>
      <c r="L241" s="45"/>
      <c r="M241" s="226" t="s">
        <v>1</v>
      </c>
      <c r="N241" s="227" t="s">
        <v>40</v>
      </c>
      <c r="O241" s="92"/>
      <c r="P241" s="228">
        <f>O241*H241</f>
        <v>0</v>
      </c>
      <c r="Q241" s="228">
        <v>2.2563399999999998</v>
      </c>
      <c r="R241" s="228">
        <f>Q241*H241</f>
        <v>1.9630157999999998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152</v>
      </c>
      <c r="AT241" s="230" t="s">
        <v>132</v>
      </c>
      <c r="AU241" s="230" t="s">
        <v>86</v>
      </c>
      <c r="AY241" s="18" t="s">
        <v>129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83</v>
      </c>
      <c r="BK241" s="231">
        <f>ROUND(I241*H241,2)</f>
        <v>0</v>
      </c>
      <c r="BL241" s="18" t="s">
        <v>152</v>
      </c>
      <c r="BM241" s="230" t="s">
        <v>453</v>
      </c>
    </row>
    <row r="242" s="2" customFormat="1">
      <c r="A242" s="39"/>
      <c r="B242" s="40"/>
      <c r="C242" s="41"/>
      <c r="D242" s="232" t="s">
        <v>139</v>
      </c>
      <c r="E242" s="41"/>
      <c r="F242" s="233" t="s">
        <v>454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139</v>
      </c>
      <c r="AU242" s="18" t="s">
        <v>86</v>
      </c>
    </row>
    <row r="243" s="13" customFormat="1">
      <c r="A243" s="13"/>
      <c r="B243" s="237"/>
      <c r="C243" s="238"/>
      <c r="D243" s="232" t="s">
        <v>160</v>
      </c>
      <c r="E243" s="239" t="s">
        <v>1</v>
      </c>
      <c r="F243" s="240" t="s">
        <v>670</v>
      </c>
      <c r="G243" s="238"/>
      <c r="H243" s="241">
        <v>0.87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160</v>
      </c>
      <c r="AU243" s="247" t="s">
        <v>86</v>
      </c>
      <c r="AV243" s="13" t="s">
        <v>86</v>
      </c>
      <c r="AW243" s="13" t="s">
        <v>31</v>
      </c>
      <c r="AX243" s="13" t="s">
        <v>75</v>
      </c>
      <c r="AY243" s="247" t="s">
        <v>129</v>
      </c>
    </row>
    <row r="244" s="15" customFormat="1">
      <c r="A244" s="15"/>
      <c r="B244" s="266"/>
      <c r="C244" s="267"/>
      <c r="D244" s="232" t="s">
        <v>160</v>
      </c>
      <c r="E244" s="268" t="s">
        <v>1</v>
      </c>
      <c r="F244" s="269" t="s">
        <v>219</v>
      </c>
      <c r="G244" s="267"/>
      <c r="H244" s="270">
        <v>0.87</v>
      </c>
      <c r="I244" s="271"/>
      <c r="J244" s="267"/>
      <c r="K244" s="267"/>
      <c r="L244" s="272"/>
      <c r="M244" s="273"/>
      <c r="N244" s="274"/>
      <c r="O244" s="274"/>
      <c r="P244" s="274"/>
      <c r="Q244" s="274"/>
      <c r="R244" s="274"/>
      <c r="S244" s="274"/>
      <c r="T244" s="27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6" t="s">
        <v>160</v>
      </c>
      <c r="AU244" s="276" t="s">
        <v>86</v>
      </c>
      <c r="AV244" s="15" t="s">
        <v>152</v>
      </c>
      <c r="AW244" s="15" t="s">
        <v>31</v>
      </c>
      <c r="AX244" s="15" t="s">
        <v>83</v>
      </c>
      <c r="AY244" s="276" t="s">
        <v>129</v>
      </c>
    </row>
    <row r="245" s="2" customFormat="1">
      <c r="A245" s="39"/>
      <c r="B245" s="40"/>
      <c r="C245" s="219" t="s">
        <v>403</v>
      </c>
      <c r="D245" s="219" t="s">
        <v>132</v>
      </c>
      <c r="E245" s="220" t="s">
        <v>606</v>
      </c>
      <c r="F245" s="221" t="s">
        <v>607</v>
      </c>
      <c r="G245" s="222" t="s">
        <v>228</v>
      </c>
      <c r="H245" s="223">
        <v>30</v>
      </c>
      <c r="I245" s="224"/>
      <c r="J245" s="225">
        <f>ROUND(I245*H245,2)</f>
        <v>0</v>
      </c>
      <c r="K245" s="221" t="s">
        <v>136</v>
      </c>
      <c r="L245" s="45"/>
      <c r="M245" s="226" t="s">
        <v>1</v>
      </c>
      <c r="N245" s="227" t="s">
        <v>40</v>
      </c>
      <c r="O245" s="92"/>
      <c r="P245" s="228">
        <f>O245*H245</f>
        <v>0</v>
      </c>
      <c r="Q245" s="228">
        <v>1.0000000000000001E-05</v>
      </c>
      <c r="R245" s="228">
        <f>Q245*H245</f>
        <v>0.00030000000000000003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152</v>
      </c>
      <c r="AT245" s="230" t="s">
        <v>132</v>
      </c>
      <c r="AU245" s="230" t="s">
        <v>86</v>
      </c>
      <c r="AY245" s="18" t="s">
        <v>129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83</v>
      </c>
      <c r="BK245" s="231">
        <f>ROUND(I245*H245,2)</f>
        <v>0</v>
      </c>
      <c r="BL245" s="18" t="s">
        <v>152</v>
      </c>
      <c r="BM245" s="230" t="s">
        <v>608</v>
      </c>
    </row>
    <row r="246" s="2" customFormat="1">
      <c r="A246" s="39"/>
      <c r="B246" s="40"/>
      <c r="C246" s="41"/>
      <c r="D246" s="232" t="s">
        <v>139</v>
      </c>
      <c r="E246" s="41"/>
      <c r="F246" s="233" t="s">
        <v>609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139</v>
      </c>
      <c r="AU246" s="18" t="s">
        <v>86</v>
      </c>
    </row>
    <row r="247" s="2" customFormat="1">
      <c r="A247" s="39"/>
      <c r="B247" s="40"/>
      <c r="C247" s="219" t="s">
        <v>408</v>
      </c>
      <c r="D247" s="219" t="s">
        <v>132</v>
      </c>
      <c r="E247" s="220" t="s">
        <v>610</v>
      </c>
      <c r="F247" s="221" t="s">
        <v>611</v>
      </c>
      <c r="G247" s="222" t="s">
        <v>228</v>
      </c>
      <c r="H247" s="223">
        <v>30</v>
      </c>
      <c r="I247" s="224"/>
      <c r="J247" s="225">
        <f>ROUND(I247*H247,2)</f>
        <v>0</v>
      </c>
      <c r="K247" s="221" t="s">
        <v>136</v>
      </c>
      <c r="L247" s="45"/>
      <c r="M247" s="226" t="s">
        <v>1</v>
      </c>
      <c r="N247" s="227" t="s">
        <v>40</v>
      </c>
      <c r="O247" s="92"/>
      <c r="P247" s="228">
        <f>O247*H247</f>
        <v>0</v>
      </c>
      <c r="Q247" s="228">
        <v>0.00088000000000000003</v>
      </c>
      <c r="R247" s="228">
        <f>Q247*H247</f>
        <v>0.0264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152</v>
      </c>
      <c r="AT247" s="230" t="s">
        <v>132</v>
      </c>
      <c r="AU247" s="230" t="s">
        <v>86</v>
      </c>
      <c r="AY247" s="18" t="s">
        <v>129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83</v>
      </c>
      <c r="BK247" s="231">
        <f>ROUND(I247*H247,2)</f>
        <v>0</v>
      </c>
      <c r="BL247" s="18" t="s">
        <v>152</v>
      </c>
      <c r="BM247" s="230" t="s">
        <v>612</v>
      </c>
    </row>
    <row r="248" s="2" customFormat="1">
      <c r="A248" s="39"/>
      <c r="B248" s="40"/>
      <c r="C248" s="41"/>
      <c r="D248" s="232" t="s">
        <v>139</v>
      </c>
      <c r="E248" s="41"/>
      <c r="F248" s="233" t="s">
        <v>613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86</v>
      </c>
    </row>
    <row r="249" s="2" customFormat="1" ht="21.75" customHeight="1">
      <c r="A249" s="39"/>
      <c r="B249" s="40"/>
      <c r="C249" s="219" t="s">
        <v>415</v>
      </c>
      <c r="D249" s="219" t="s">
        <v>132</v>
      </c>
      <c r="E249" s="220" t="s">
        <v>614</v>
      </c>
      <c r="F249" s="221" t="s">
        <v>615</v>
      </c>
      <c r="G249" s="222" t="s">
        <v>228</v>
      </c>
      <c r="H249" s="223">
        <v>30</v>
      </c>
      <c r="I249" s="224"/>
      <c r="J249" s="225">
        <f>ROUND(I249*H249,2)</f>
        <v>0</v>
      </c>
      <c r="K249" s="221" t="s">
        <v>136</v>
      </c>
      <c r="L249" s="45"/>
      <c r="M249" s="226" t="s">
        <v>1</v>
      </c>
      <c r="N249" s="227" t="s">
        <v>40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152</v>
      </c>
      <c r="AT249" s="230" t="s">
        <v>132</v>
      </c>
      <c r="AU249" s="230" t="s">
        <v>86</v>
      </c>
      <c r="AY249" s="18" t="s">
        <v>129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83</v>
      </c>
      <c r="BK249" s="231">
        <f>ROUND(I249*H249,2)</f>
        <v>0</v>
      </c>
      <c r="BL249" s="18" t="s">
        <v>152</v>
      </c>
      <c r="BM249" s="230" t="s">
        <v>616</v>
      </c>
    </row>
    <row r="250" s="2" customFormat="1">
      <c r="A250" s="39"/>
      <c r="B250" s="40"/>
      <c r="C250" s="41"/>
      <c r="D250" s="232" t="s">
        <v>139</v>
      </c>
      <c r="E250" s="41"/>
      <c r="F250" s="233" t="s">
        <v>617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139</v>
      </c>
      <c r="AU250" s="18" t="s">
        <v>86</v>
      </c>
    </row>
    <row r="251" s="13" customFormat="1">
      <c r="A251" s="13"/>
      <c r="B251" s="237"/>
      <c r="C251" s="238"/>
      <c r="D251" s="232" t="s">
        <v>160</v>
      </c>
      <c r="E251" s="239" t="s">
        <v>1</v>
      </c>
      <c r="F251" s="240" t="s">
        <v>671</v>
      </c>
      <c r="G251" s="238"/>
      <c r="H251" s="241">
        <v>30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160</v>
      </c>
      <c r="AU251" s="247" t="s">
        <v>86</v>
      </c>
      <c r="AV251" s="13" t="s">
        <v>86</v>
      </c>
      <c r="AW251" s="13" t="s">
        <v>31</v>
      </c>
      <c r="AX251" s="13" t="s">
        <v>75</v>
      </c>
      <c r="AY251" s="247" t="s">
        <v>129</v>
      </c>
    </row>
    <row r="252" s="15" customFormat="1">
      <c r="A252" s="15"/>
      <c r="B252" s="266"/>
      <c r="C252" s="267"/>
      <c r="D252" s="232" t="s">
        <v>160</v>
      </c>
      <c r="E252" s="268" t="s">
        <v>1</v>
      </c>
      <c r="F252" s="269" t="s">
        <v>219</v>
      </c>
      <c r="G252" s="267"/>
      <c r="H252" s="270">
        <v>30</v>
      </c>
      <c r="I252" s="271"/>
      <c r="J252" s="267"/>
      <c r="K252" s="267"/>
      <c r="L252" s="272"/>
      <c r="M252" s="273"/>
      <c r="N252" s="274"/>
      <c r="O252" s="274"/>
      <c r="P252" s="274"/>
      <c r="Q252" s="274"/>
      <c r="R252" s="274"/>
      <c r="S252" s="274"/>
      <c r="T252" s="27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6" t="s">
        <v>160</v>
      </c>
      <c r="AU252" s="276" t="s">
        <v>86</v>
      </c>
      <c r="AV252" s="15" t="s">
        <v>152</v>
      </c>
      <c r="AW252" s="15" t="s">
        <v>31</v>
      </c>
      <c r="AX252" s="15" t="s">
        <v>83</v>
      </c>
      <c r="AY252" s="276" t="s">
        <v>129</v>
      </c>
    </row>
    <row r="253" s="12" customFormat="1" ht="22.8" customHeight="1">
      <c r="A253" s="12"/>
      <c r="B253" s="203"/>
      <c r="C253" s="204"/>
      <c r="D253" s="205" t="s">
        <v>74</v>
      </c>
      <c r="E253" s="217" t="s">
        <v>456</v>
      </c>
      <c r="F253" s="217" t="s">
        <v>457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SUM(P254:P272)</f>
        <v>0</v>
      </c>
      <c r="Q253" s="211"/>
      <c r="R253" s="212">
        <f>SUM(R254:R272)</f>
        <v>0</v>
      </c>
      <c r="S253" s="211"/>
      <c r="T253" s="213">
        <f>SUM(T254:T272)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83</v>
      </c>
      <c r="AT253" s="215" t="s">
        <v>74</v>
      </c>
      <c r="AU253" s="215" t="s">
        <v>83</v>
      </c>
      <c r="AY253" s="214" t="s">
        <v>129</v>
      </c>
      <c r="BK253" s="216">
        <f>SUM(BK254:BK272)</f>
        <v>0</v>
      </c>
    </row>
    <row r="254" s="2" customFormat="1">
      <c r="A254" s="39"/>
      <c r="B254" s="40"/>
      <c r="C254" s="219" t="s">
        <v>420</v>
      </c>
      <c r="D254" s="219" t="s">
        <v>132</v>
      </c>
      <c r="E254" s="220" t="s">
        <v>459</v>
      </c>
      <c r="F254" s="221" t="s">
        <v>460</v>
      </c>
      <c r="G254" s="222" t="s">
        <v>300</v>
      </c>
      <c r="H254" s="223">
        <v>6.4800000000000004</v>
      </c>
      <c r="I254" s="224"/>
      <c r="J254" s="225">
        <f>ROUND(I254*H254,2)</f>
        <v>0</v>
      </c>
      <c r="K254" s="221" t="s">
        <v>136</v>
      </c>
      <c r="L254" s="45"/>
      <c r="M254" s="226" t="s">
        <v>1</v>
      </c>
      <c r="N254" s="227" t="s">
        <v>40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152</v>
      </c>
      <c r="AT254" s="230" t="s">
        <v>132</v>
      </c>
      <c r="AU254" s="230" t="s">
        <v>86</v>
      </c>
      <c r="AY254" s="18" t="s">
        <v>129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83</v>
      </c>
      <c r="BK254" s="231">
        <f>ROUND(I254*H254,2)</f>
        <v>0</v>
      </c>
      <c r="BL254" s="18" t="s">
        <v>152</v>
      </c>
      <c r="BM254" s="230" t="s">
        <v>461</v>
      </c>
    </row>
    <row r="255" s="2" customFormat="1">
      <c r="A255" s="39"/>
      <c r="B255" s="40"/>
      <c r="C255" s="41"/>
      <c r="D255" s="232" t="s">
        <v>139</v>
      </c>
      <c r="E255" s="41"/>
      <c r="F255" s="233" t="s">
        <v>462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139</v>
      </c>
      <c r="AU255" s="18" t="s">
        <v>86</v>
      </c>
    </row>
    <row r="256" s="13" customFormat="1">
      <c r="A256" s="13"/>
      <c r="B256" s="237"/>
      <c r="C256" s="238"/>
      <c r="D256" s="232" t="s">
        <v>160</v>
      </c>
      <c r="E256" s="239" t="s">
        <v>1</v>
      </c>
      <c r="F256" s="240" t="s">
        <v>672</v>
      </c>
      <c r="G256" s="238"/>
      <c r="H256" s="241">
        <v>3.7000000000000002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160</v>
      </c>
      <c r="AU256" s="247" t="s">
        <v>86</v>
      </c>
      <c r="AV256" s="13" t="s">
        <v>86</v>
      </c>
      <c r="AW256" s="13" t="s">
        <v>31</v>
      </c>
      <c r="AX256" s="13" t="s">
        <v>75</v>
      </c>
      <c r="AY256" s="247" t="s">
        <v>129</v>
      </c>
    </row>
    <row r="257" s="16" customFormat="1">
      <c r="A257" s="16"/>
      <c r="B257" s="287"/>
      <c r="C257" s="288"/>
      <c r="D257" s="232" t="s">
        <v>160</v>
      </c>
      <c r="E257" s="289" t="s">
        <v>1</v>
      </c>
      <c r="F257" s="290" t="s">
        <v>465</v>
      </c>
      <c r="G257" s="288"/>
      <c r="H257" s="291">
        <v>3.7000000000000002</v>
      </c>
      <c r="I257" s="292"/>
      <c r="J257" s="288"/>
      <c r="K257" s="288"/>
      <c r="L257" s="293"/>
      <c r="M257" s="294"/>
      <c r="N257" s="295"/>
      <c r="O257" s="295"/>
      <c r="P257" s="295"/>
      <c r="Q257" s="295"/>
      <c r="R257" s="295"/>
      <c r="S257" s="295"/>
      <c r="T257" s="29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97" t="s">
        <v>160</v>
      </c>
      <c r="AU257" s="297" t="s">
        <v>86</v>
      </c>
      <c r="AV257" s="16" t="s">
        <v>145</v>
      </c>
      <c r="AW257" s="16" t="s">
        <v>31</v>
      </c>
      <c r="AX257" s="16" t="s">
        <v>75</v>
      </c>
      <c r="AY257" s="297" t="s">
        <v>129</v>
      </c>
    </row>
    <row r="258" s="13" customFormat="1">
      <c r="A258" s="13"/>
      <c r="B258" s="237"/>
      <c r="C258" s="238"/>
      <c r="D258" s="232" t="s">
        <v>160</v>
      </c>
      <c r="E258" s="239" t="s">
        <v>1</v>
      </c>
      <c r="F258" s="240" t="s">
        <v>673</v>
      </c>
      <c r="G258" s="238"/>
      <c r="H258" s="241">
        <v>2.7799999999999998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160</v>
      </c>
      <c r="AU258" s="247" t="s">
        <v>86</v>
      </c>
      <c r="AV258" s="13" t="s">
        <v>86</v>
      </c>
      <c r="AW258" s="13" t="s">
        <v>31</v>
      </c>
      <c r="AX258" s="13" t="s">
        <v>75</v>
      </c>
      <c r="AY258" s="247" t="s">
        <v>129</v>
      </c>
    </row>
    <row r="259" s="15" customFormat="1">
      <c r="A259" s="15"/>
      <c r="B259" s="266"/>
      <c r="C259" s="267"/>
      <c r="D259" s="232" t="s">
        <v>160</v>
      </c>
      <c r="E259" s="268" t="s">
        <v>1</v>
      </c>
      <c r="F259" s="269" t="s">
        <v>219</v>
      </c>
      <c r="G259" s="267"/>
      <c r="H259" s="270">
        <v>6.4800000000000004</v>
      </c>
      <c r="I259" s="271"/>
      <c r="J259" s="267"/>
      <c r="K259" s="267"/>
      <c r="L259" s="272"/>
      <c r="M259" s="273"/>
      <c r="N259" s="274"/>
      <c r="O259" s="274"/>
      <c r="P259" s="274"/>
      <c r="Q259" s="274"/>
      <c r="R259" s="274"/>
      <c r="S259" s="274"/>
      <c r="T259" s="27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6" t="s">
        <v>160</v>
      </c>
      <c r="AU259" s="276" t="s">
        <v>86</v>
      </c>
      <c r="AV259" s="15" t="s">
        <v>152</v>
      </c>
      <c r="AW259" s="15" t="s">
        <v>31</v>
      </c>
      <c r="AX259" s="15" t="s">
        <v>83</v>
      </c>
      <c r="AY259" s="276" t="s">
        <v>129</v>
      </c>
    </row>
    <row r="260" s="2" customFormat="1" ht="16.5" customHeight="1">
      <c r="A260" s="39"/>
      <c r="B260" s="40"/>
      <c r="C260" s="219" t="s">
        <v>424</v>
      </c>
      <c r="D260" s="219" t="s">
        <v>132</v>
      </c>
      <c r="E260" s="220" t="s">
        <v>468</v>
      </c>
      <c r="F260" s="221" t="s">
        <v>469</v>
      </c>
      <c r="G260" s="222" t="s">
        <v>300</v>
      </c>
      <c r="H260" s="223">
        <v>48.100000000000001</v>
      </c>
      <c r="I260" s="224"/>
      <c r="J260" s="225">
        <f>ROUND(I260*H260,2)</f>
        <v>0</v>
      </c>
      <c r="K260" s="221" t="s">
        <v>136</v>
      </c>
      <c r="L260" s="45"/>
      <c r="M260" s="226" t="s">
        <v>1</v>
      </c>
      <c r="N260" s="227" t="s">
        <v>40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152</v>
      </c>
      <c r="AT260" s="230" t="s">
        <v>132</v>
      </c>
      <c r="AU260" s="230" t="s">
        <v>86</v>
      </c>
      <c r="AY260" s="18" t="s">
        <v>129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83</v>
      </c>
      <c r="BK260" s="231">
        <f>ROUND(I260*H260,2)</f>
        <v>0</v>
      </c>
      <c r="BL260" s="18" t="s">
        <v>152</v>
      </c>
      <c r="BM260" s="230" t="s">
        <v>470</v>
      </c>
    </row>
    <row r="261" s="2" customFormat="1">
      <c r="A261" s="39"/>
      <c r="B261" s="40"/>
      <c r="C261" s="41"/>
      <c r="D261" s="232" t="s">
        <v>139</v>
      </c>
      <c r="E261" s="41"/>
      <c r="F261" s="233" t="s">
        <v>471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139</v>
      </c>
      <c r="AU261" s="18" t="s">
        <v>86</v>
      </c>
    </row>
    <row r="262" s="14" customFormat="1">
      <c r="A262" s="14"/>
      <c r="B262" s="256"/>
      <c r="C262" s="257"/>
      <c r="D262" s="232" t="s">
        <v>160</v>
      </c>
      <c r="E262" s="258" t="s">
        <v>1</v>
      </c>
      <c r="F262" s="259" t="s">
        <v>674</v>
      </c>
      <c r="G262" s="257"/>
      <c r="H262" s="258" t="s">
        <v>1</v>
      </c>
      <c r="I262" s="260"/>
      <c r="J262" s="257"/>
      <c r="K262" s="257"/>
      <c r="L262" s="261"/>
      <c r="M262" s="262"/>
      <c r="N262" s="263"/>
      <c r="O262" s="263"/>
      <c r="P262" s="263"/>
      <c r="Q262" s="263"/>
      <c r="R262" s="263"/>
      <c r="S262" s="263"/>
      <c r="T262" s="26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5" t="s">
        <v>160</v>
      </c>
      <c r="AU262" s="265" t="s">
        <v>86</v>
      </c>
      <c r="AV262" s="14" t="s">
        <v>83</v>
      </c>
      <c r="AW262" s="14" t="s">
        <v>31</v>
      </c>
      <c r="AX262" s="14" t="s">
        <v>75</v>
      </c>
      <c r="AY262" s="265" t="s">
        <v>129</v>
      </c>
    </row>
    <row r="263" s="13" customFormat="1">
      <c r="A263" s="13"/>
      <c r="B263" s="237"/>
      <c r="C263" s="238"/>
      <c r="D263" s="232" t="s">
        <v>160</v>
      </c>
      <c r="E263" s="239" t="s">
        <v>1</v>
      </c>
      <c r="F263" s="240" t="s">
        <v>675</v>
      </c>
      <c r="G263" s="238"/>
      <c r="H263" s="241">
        <v>48.100000000000001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160</v>
      </c>
      <c r="AU263" s="247" t="s">
        <v>86</v>
      </c>
      <c r="AV263" s="13" t="s">
        <v>86</v>
      </c>
      <c r="AW263" s="13" t="s">
        <v>31</v>
      </c>
      <c r="AX263" s="13" t="s">
        <v>83</v>
      </c>
      <c r="AY263" s="247" t="s">
        <v>129</v>
      </c>
    </row>
    <row r="264" s="2" customFormat="1" ht="16.5" customHeight="1">
      <c r="A264" s="39"/>
      <c r="B264" s="40"/>
      <c r="C264" s="219" t="s">
        <v>428</v>
      </c>
      <c r="D264" s="219" t="s">
        <v>132</v>
      </c>
      <c r="E264" s="220" t="s">
        <v>468</v>
      </c>
      <c r="F264" s="221" t="s">
        <v>469</v>
      </c>
      <c r="G264" s="222" t="s">
        <v>300</v>
      </c>
      <c r="H264" s="223">
        <v>2.7799999999999998</v>
      </c>
      <c r="I264" s="224"/>
      <c r="J264" s="225">
        <f>ROUND(I264*H264,2)</f>
        <v>0</v>
      </c>
      <c r="K264" s="221" t="s">
        <v>136</v>
      </c>
      <c r="L264" s="45"/>
      <c r="M264" s="226" t="s">
        <v>1</v>
      </c>
      <c r="N264" s="227" t="s">
        <v>40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152</v>
      </c>
      <c r="AT264" s="230" t="s">
        <v>132</v>
      </c>
      <c r="AU264" s="230" t="s">
        <v>86</v>
      </c>
      <c r="AY264" s="18" t="s">
        <v>129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83</v>
      </c>
      <c r="BK264" s="231">
        <f>ROUND(I264*H264,2)</f>
        <v>0</v>
      </c>
      <c r="BL264" s="18" t="s">
        <v>152</v>
      </c>
      <c r="BM264" s="230" t="s">
        <v>623</v>
      </c>
    </row>
    <row r="265" s="2" customFormat="1">
      <c r="A265" s="39"/>
      <c r="B265" s="40"/>
      <c r="C265" s="41"/>
      <c r="D265" s="232" t="s">
        <v>139</v>
      </c>
      <c r="E265" s="41"/>
      <c r="F265" s="233" t="s">
        <v>471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139</v>
      </c>
      <c r="AU265" s="18" t="s">
        <v>86</v>
      </c>
    </row>
    <row r="266" s="14" customFormat="1">
      <c r="A266" s="14"/>
      <c r="B266" s="256"/>
      <c r="C266" s="257"/>
      <c r="D266" s="232" t="s">
        <v>160</v>
      </c>
      <c r="E266" s="258" t="s">
        <v>1</v>
      </c>
      <c r="F266" s="259" t="s">
        <v>624</v>
      </c>
      <c r="G266" s="257"/>
      <c r="H266" s="258" t="s">
        <v>1</v>
      </c>
      <c r="I266" s="260"/>
      <c r="J266" s="257"/>
      <c r="K266" s="257"/>
      <c r="L266" s="261"/>
      <c r="M266" s="262"/>
      <c r="N266" s="263"/>
      <c r="O266" s="263"/>
      <c r="P266" s="263"/>
      <c r="Q266" s="263"/>
      <c r="R266" s="263"/>
      <c r="S266" s="263"/>
      <c r="T266" s="26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5" t="s">
        <v>160</v>
      </c>
      <c r="AU266" s="265" t="s">
        <v>86</v>
      </c>
      <c r="AV266" s="14" t="s">
        <v>83</v>
      </c>
      <c r="AW266" s="14" t="s">
        <v>31</v>
      </c>
      <c r="AX266" s="14" t="s">
        <v>75</v>
      </c>
      <c r="AY266" s="265" t="s">
        <v>129</v>
      </c>
    </row>
    <row r="267" s="13" customFormat="1">
      <c r="A267" s="13"/>
      <c r="B267" s="237"/>
      <c r="C267" s="238"/>
      <c r="D267" s="232" t="s">
        <v>160</v>
      </c>
      <c r="E267" s="239" t="s">
        <v>1</v>
      </c>
      <c r="F267" s="240" t="s">
        <v>676</v>
      </c>
      <c r="G267" s="238"/>
      <c r="H267" s="241">
        <v>2.7799999999999998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160</v>
      </c>
      <c r="AU267" s="247" t="s">
        <v>86</v>
      </c>
      <c r="AV267" s="13" t="s">
        <v>86</v>
      </c>
      <c r="AW267" s="13" t="s">
        <v>31</v>
      </c>
      <c r="AX267" s="13" t="s">
        <v>83</v>
      </c>
      <c r="AY267" s="247" t="s">
        <v>129</v>
      </c>
    </row>
    <row r="268" s="2" customFormat="1">
      <c r="A268" s="39"/>
      <c r="B268" s="40"/>
      <c r="C268" s="219" t="s">
        <v>432</v>
      </c>
      <c r="D268" s="219" t="s">
        <v>132</v>
      </c>
      <c r="E268" s="220" t="s">
        <v>489</v>
      </c>
      <c r="F268" s="221" t="s">
        <v>490</v>
      </c>
      <c r="G268" s="222" t="s">
        <v>300</v>
      </c>
      <c r="H268" s="223">
        <v>6.4800000000000004</v>
      </c>
      <c r="I268" s="224"/>
      <c r="J268" s="225">
        <f>ROUND(I268*H268,2)</f>
        <v>0</v>
      </c>
      <c r="K268" s="221" t="s">
        <v>136</v>
      </c>
      <c r="L268" s="45"/>
      <c r="M268" s="226" t="s">
        <v>1</v>
      </c>
      <c r="N268" s="227" t="s">
        <v>40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152</v>
      </c>
      <c r="AT268" s="230" t="s">
        <v>132</v>
      </c>
      <c r="AU268" s="230" t="s">
        <v>86</v>
      </c>
      <c r="AY268" s="18" t="s">
        <v>129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83</v>
      </c>
      <c r="BK268" s="231">
        <f>ROUND(I268*H268,2)</f>
        <v>0</v>
      </c>
      <c r="BL268" s="18" t="s">
        <v>152</v>
      </c>
      <c r="BM268" s="230" t="s">
        <v>491</v>
      </c>
    </row>
    <row r="269" s="2" customFormat="1">
      <c r="A269" s="39"/>
      <c r="B269" s="40"/>
      <c r="C269" s="41"/>
      <c r="D269" s="232" t="s">
        <v>139</v>
      </c>
      <c r="E269" s="41"/>
      <c r="F269" s="233" t="s">
        <v>492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139</v>
      </c>
      <c r="AU269" s="18" t="s">
        <v>86</v>
      </c>
    </row>
    <row r="270" s="2" customFormat="1">
      <c r="A270" s="39"/>
      <c r="B270" s="40"/>
      <c r="C270" s="219" t="s">
        <v>439</v>
      </c>
      <c r="D270" s="219" t="s">
        <v>132</v>
      </c>
      <c r="E270" s="220" t="s">
        <v>510</v>
      </c>
      <c r="F270" s="221" t="s">
        <v>511</v>
      </c>
      <c r="G270" s="222" t="s">
        <v>300</v>
      </c>
      <c r="H270" s="223">
        <v>3.7000000000000002</v>
      </c>
      <c r="I270" s="224"/>
      <c r="J270" s="225">
        <f>ROUND(I270*H270,2)</f>
        <v>0</v>
      </c>
      <c r="K270" s="221" t="s">
        <v>136</v>
      </c>
      <c r="L270" s="45"/>
      <c r="M270" s="226" t="s">
        <v>1</v>
      </c>
      <c r="N270" s="227" t="s">
        <v>40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152</v>
      </c>
      <c r="AT270" s="230" t="s">
        <v>132</v>
      </c>
      <c r="AU270" s="230" t="s">
        <v>86</v>
      </c>
      <c r="AY270" s="18" t="s">
        <v>129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83</v>
      </c>
      <c r="BK270" s="231">
        <f>ROUND(I270*H270,2)</f>
        <v>0</v>
      </c>
      <c r="BL270" s="18" t="s">
        <v>152</v>
      </c>
      <c r="BM270" s="230" t="s">
        <v>512</v>
      </c>
    </row>
    <row r="271" s="2" customFormat="1">
      <c r="A271" s="39"/>
      <c r="B271" s="40"/>
      <c r="C271" s="41"/>
      <c r="D271" s="232" t="s">
        <v>139</v>
      </c>
      <c r="E271" s="41"/>
      <c r="F271" s="233" t="s">
        <v>302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139</v>
      </c>
      <c r="AU271" s="18" t="s">
        <v>86</v>
      </c>
    </row>
    <row r="272" s="13" customFormat="1">
      <c r="A272" s="13"/>
      <c r="B272" s="237"/>
      <c r="C272" s="238"/>
      <c r="D272" s="232" t="s">
        <v>160</v>
      </c>
      <c r="E272" s="239" t="s">
        <v>1</v>
      </c>
      <c r="F272" s="240" t="s">
        <v>672</v>
      </c>
      <c r="G272" s="238"/>
      <c r="H272" s="241">
        <v>3.7000000000000002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160</v>
      </c>
      <c r="AU272" s="247" t="s">
        <v>86</v>
      </c>
      <c r="AV272" s="13" t="s">
        <v>86</v>
      </c>
      <c r="AW272" s="13" t="s">
        <v>31</v>
      </c>
      <c r="AX272" s="13" t="s">
        <v>83</v>
      </c>
      <c r="AY272" s="247" t="s">
        <v>129</v>
      </c>
    </row>
    <row r="273" s="12" customFormat="1" ht="22.8" customHeight="1">
      <c r="A273" s="12"/>
      <c r="B273" s="203"/>
      <c r="C273" s="204"/>
      <c r="D273" s="205" t="s">
        <v>74</v>
      </c>
      <c r="E273" s="217" t="s">
        <v>514</v>
      </c>
      <c r="F273" s="217" t="s">
        <v>515</v>
      </c>
      <c r="G273" s="204"/>
      <c r="H273" s="204"/>
      <c r="I273" s="207"/>
      <c r="J273" s="218">
        <f>BK273</f>
        <v>0</v>
      </c>
      <c r="K273" s="204"/>
      <c r="L273" s="209"/>
      <c r="M273" s="210"/>
      <c r="N273" s="211"/>
      <c r="O273" s="211"/>
      <c r="P273" s="212">
        <f>SUM(P274:P275)</f>
        <v>0</v>
      </c>
      <c r="Q273" s="211"/>
      <c r="R273" s="212">
        <f>SUM(R274:R275)</f>
        <v>0</v>
      </c>
      <c r="S273" s="211"/>
      <c r="T273" s="213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4" t="s">
        <v>83</v>
      </c>
      <c r="AT273" s="215" t="s">
        <v>74</v>
      </c>
      <c r="AU273" s="215" t="s">
        <v>83</v>
      </c>
      <c r="AY273" s="214" t="s">
        <v>129</v>
      </c>
      <c r="BK273" s="216">
        <f>SUM(BK274:BK275)</f>
        <v>0</v>
      </c>
    </row>
    <row r="274" s="2" customFormat="1">
      <c r="A274" s="39"/>
      <c r="B274" s="40"/>
      <c r="C274" s="219" t="s">
        <v>445</v>
      </c>
      <c r="D274" s="219" t="s">
        <v>132</v>
      </c>
      <c r="E274" s="220" t="s">
        <v>517</v>
      </c>
      <c r="F274" s="221" t="s">
        <v>518</v>
      </c>
      <c r="G274" s="222" t="s">
        <v>300</v>
      </c>
      <c r="H274" s="223">
        <v>17.940000000000001</v>
      </c>
      <c r="I274" s="224"/>
      <c r="J274" s="225">
        <f>ROUND(I274*H274,2)</f>
        <v>0</v>
      </c>
      <c r="K274" s="221" t="s">
        <v>136</v>
      </c>
      <c r="L274" s="45"/>
      <c r="M274" s="226" t="s">
        <v>1</v>
      </c>
      <c r="N274" s="227" t="s">
        <v>40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152</v>
      </c>
      <c r="AT274" s="230" t="s">
        <v>132</v>
      </c>
      <c r="AU274" s="230" t="s">
        <v>86</v>
      </c>
      <c r="AY274" s="18" t="s">
        <v>129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83</v>
      </c>
      <c r="BK274" s="231">
        <f>ROUND(I274*H274,2)</f>
        <v>0</v>
      </c>
      <c r="BL274" s="18" t="s">
        <v>152</v>
      </c>
      <c r="BM274" s="230" t="s">
        <v>519</v>
      </c>
    </row>
    <row r="275" s="2" customFormat="1">
      <c r="A275" s="39"/>
      <c r="B275" s="40"/>
      <c r="C275" s="41"/>
      <c r="D275" s="232" t="s">
        <v>139</v>
      </c>
      <c r="E275" s="41"/>
      <c r="F275" s="233" t="s">
        <v>520</v>
      </c>
      <c r="G275" s="41"/>
      <c r="H275" s="41"/>
      <c r="I275" s="234"/>
      <c r="J275" s="41"/>
      <c r="K275" s="41"/>
      <c r="L275" s="45"/>
      <c r="M275" s="248"/>
      <c r="N275" s="249"/>
      <c r="O275" s="250"/>
      <c r="P275" s="250"/>
      <c r="Q275" s="250"/>
      <c r="R275" s="250"/>
      <c r="S275" s="250"/>
      <c r="T275" s="251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139</v>
      </c>
      <c r="AU275" s="18" t="s">
        <v>86</v>
      </c>
    </row>
    <row r="276" s="2" customFormat="1" ht="6.96" customHeight="1">
      <c r="A276" s="39"/>
      <c r="B276" s="67"/>
      <c r="C276" s="68"/>
      <c r="D276" s="68"/>
      <c r="E276" s="68"/>
      <c r="F276" s="68"/>
      <c r="G276" s="68"/>
      <c r="H276" s="68"/>
      <c r="I276" s="68"/>
      <c r="J276" s="68"/>
      <c r="K276" s="68"/>
      <c r="L276" s="45"/>
      <c r="M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</row>
  </sheetData>
  <sheetProtection sheet="1" autoFilter="0" formatColumns="0" formatRows="0" objects="1" scenarios="1" spinCount="100000" saltValue="4n3uy7xR8pvV6r/JciBmKr+wm+XfNh3cRwucHRKBFbY2+36OVw/zLDxJwk2BI1c6+7E4Yi+BTsKEREsiaB8Fsw==" hashValue="UnTMx2eS33LGzGuELR5j/FidIyqkD6d3V1faezjSTUmMq1uO27pXVn38Ph21b2XQ6SbcghdsX3lZKLLyE1OnAA==" algorithmName="SHA-512" password="CC35"/>
  <autoFilter ref="C121:K27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2021-05-06T09:20:57Z</dcterms:created>
  <dcterms:modified xsi:type="dcterms:W3CDTF">2021-05-06T09:21:07Z</dcterms:modified>
</cp:coreProperties>
</file>